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activeTab="1"/>
  </bookViews>
  <sheets>
    <sheet name="1 мкр, д. 34" sheetId="1" r:id="rId1"/>
    <sheet name="диаграмма" sheetId="2" r:id="rId2"/>
  </sheets>
  <calcPr calcId="125725"/>
</workbook>
</file>

<file path=xl/calcChain.xml><?xml version="1.0" encoding="utf-8"?>
<calcChain xmlns="http://schemas.openxmlformats.org/spreadsheetml/2006/main">
  <c r="E30" i="1"/>
  <c r="E28"/>
  <c r="E27"/>
  <c r="E26"/>
  <c r="E23"/>
  <c r="E22"/>
  <c r="D22"/>
  <c r="E21"/>
  <c r="E13" s="1"/>
  <c r="E9"/>
  <c r="E31" s="1"/>
</calcChain>
</file>

<file path=xl/sharedStrings.xml><?xml version="1.0" encoding="utf-8"?>
<sst xmlns="http://schemas.openxmlformats.org/spreadsheetml/2006/main" count="81" uniqueCount="55">
  <si>
    <t>Информация о выполненных работах на МКД по</t>
  </si>
  <si>
    <t>1 микрорайон, д. 34</t>
  </si>
  <si>
    <t xml:space="preserve">  за 2013 год по состоянию на «31» декабря 2013 года</t>
  </si>
  <si>
    <t>№ п.п.</t>
  </si>
  <si>
    <t>Показатели</t>
  </si>
  <si>
    <t>Единица измерения</t>
  </si>
  <si>
    <t>Количество</t>
  </si>
  <si>
    <t>Отчетный период, руб.</t>
  </si>
  <si>
    <t>1.</t>
  </si>
  <si>
    <t>Остаток неиспользованных денежных средств на 01.01.2013 г.</t>
  </si>
  <si>
    <t xml:space="preserve"> - </t>
  </si>
  <si>
    <t>2.</t>
  </si>
  <si>
    <t>Начислено</t>
  </si>
  <si>
    <t>2.1.</t>
  </si>
  <si>
    <t xml:space="preserve">  - плата за содержание и ремонт (жилые помещения)</t>
  </si>
  <si>
    <t>2.2.</t>
  </si>
  <si>
    <t xml:space="preserve">  - плата за содержание и ремонт (нежилые помещения)</t>
  </si>
  <si>
    <t>2.3.</t>
  </si>
  <si>
    <t xml:space="preserve">  - передача в пользование общего имущества</t>
  </si>
  <si>
    <t>3.</t>
  </si>
  <si>
    <t>Фактически проведенные работы:</t>
  </si>
  <si>
    <t>3.1.</t>
  </si>
  <si>
    <t xml:space="preserve">  - техническое обслуживание и содержание общедомового имущества</t>
  </si>
  <si>
    <t>техническое обслуживание газопроводов</t>
  </si>
  <si>
    <t>опломбирование ПУ тепла</t>
  </si>
  <si>
    <t>3.2.</t>
  </si>
  <si>
    <t xml:space="preserve">  - санитарное содержание (уборка придомовой территории и подъездов)</t>
  </si>
  <si>
    <r>
      <t>м</t>
    </r>
    <r>
      <rPr>
        <vertAlign val="superscript"/>
        <sz val="10"/>
        <color theme="1"/>
        <rFont val="Tahoma"/>
        <family val="2"/>
        <charset val="204"/>
      </rPr>
      <t>2</t>
    </r>
  </si>
  <si>
    <t>газонокошение</t>
  </si>
  <si>
    <t>кв.м.</t>
  </si>
  <si>
    <t xml:space="preserve">    инвентарь</t>
  </si>
  <si>
    <t xml:space="preserve">  - вывоз КГМ</t>
  </si>
  <si>
    <t>3.3.</t>
  </si>
  <si>
    <t xml:space="preserve">  - текущий ремонт, в том числе:  </t>
  </si>
  <si>
    <t xml:space="preserve">  - ремонт отопления,водопровода,ревизия и ремонт запорной арматуры</t>
  </si>
  <si>
    <t>м</t>
  </si>
  <si>
    <t xml:space="preserve">  - ремонт электроосвещения</t>
  </si>
  <si>
    <t>шт.</t>
  </si>
  <si>
    <t xml:space="preserve">  - гидравлические испытания</t>
  </si>
  <si>
    <t xml:space="preserve">  - ремонт кровли</t>
  </si>
  <si>
    <t xml:space="preserve">  - ремонт канализации</t>
  </si>
  <si>
    <t xml:space="preserve">  - разные работы (заделка подвальных окон пенопластом, покраска малых форм, ремонт и покраска цоколя</t>
  </si>
  <si>
    <t xml:space="preserve">   - материалы</t>
  </si>
  <si>
    <t>техническое обслуживание дымоходов и вентиляционных каналов (прочистка дымохода)</t>
  </si>
  <si>
    <t>3.4.</t>
  </si>
  <si>
    <t xml:space="preserve">    - услуги управления</t>
  </si>
  <si>
    <t>4.</t>
  </si>
  <si>
    <t>Остаток денежных средств на 01.01.2014 г.</t>
  </si>
  <si>
    <t>1</t>
  </si>
  <si>
    <t>2</t>
  </si>
  <si>
    <t>3</t>
  </si>
  <si>
    <t>4</t>
  </si>
  <si>
    <t xml:space="preserve">  - услуги управления</t>
  </si>
  <si>
    <t>1 микрорайон, д.34</t>
  </si>
  <si>
    <t>1 микрорайон,дом 34 Структура затрат по статье "Содержание и ремонт МКД"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</si>
</sst>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vertAlign val="superscript"/>
      <sz val="10"/>
      <color theme="1"/>
      <name val="Tahoma"/>
      <family val="2"/>
      <charset val="204"/>
    </font>
    <font>
      <b/>
      <sz val="10"/>
      <color rgb="FFFF0000"/>
      <name val="Tahoma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47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3" fontId="4" fillId="4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/>
    <xf numFmtId="4" fontId="1" fillId="4" borderId="1" xfId="0" applyNumberFormat="1" applyFont="1" applyFill="1" applyBorder="1"/>
    <xf numFmtId="2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4" fontId="2" fillId="2" borderId="2" xfId="0" applyNumberFormat="1" applyFont="1" applyFill="1" applyBorder="1" applyAlignment="1">
      <alignment horizontal="center" vertical="top" wrapText="1"/>
    </xf>
    <xf numFmtId="4" fontId="2" fillId="5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4" fontId="1" fillId="3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1 микрорайон,дом 34</a:t>
            </a:r>
          </a:p>
          <a:p>
            <a:pPr>
              <a:defRPr/>
            </a:pPr>
            <a:r>
              <a:rPr lang="ru-RU"/>
              <a:t> Структура затрат по статье "Содержание и ремонт МКД"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диаграмма!$C$7</c:f>
              <c:strCache>
                <c:ptCount val="1"/>
                <c:pt idx="0">
                  <c:v>1 микрорайон,дом 34 Структура затрат по статье "Содержание и ремонт МКД"</c:v>
                </c:pt>
              </c:strCache>
            </c:strRef>
          </c:tx>
          <c:dLbls>
            <c:dLblPos val="inEnd"/>
            <c:showPercent val="1"/>
          </c:dLbls>
          <c:cat>
            <c:multiLvlStrRef>
              <c:f>диаграмма!$A$8:$B$12</c:f>
              <c:multiLvlStrCache>
                <c:ptCount val="5"/>
                <c:lvl>
                  <c:pt idx="1">
                    <c:v>  - техническое обслуживание и содержание общедомового имущества</c:v>
                  </c:pt>
                  <c:pt idx="2">
                    <c:v>  - санитарное содержание (уборка придомовой территории и подъездов)</c:v>
                  </c:pt>
                  <c:pt idx="3">
                    <c:v>  - текущий ремонт, в том числе:  </c:v>
                  </c:pt>
                  <c:pt idx="4">
                    <c:v>  - услуги управления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</c:lvl>
              </c:multiLvlStrCache>
            </c:multiLvlStrRef>
          </c:cat>
          <c:val>
            <c:numRef>
              <c:f>диаграмма!$C$8:$C$12</c:f>
              <c:numCache>
                <c:formatCode>#,##0.00</c:formatCode>
                <c:ptCount val="5"/>
                <c:pt idx="1">
                  <c:v>19694.14</c:v>
                </c:pt>
                <c:pt idx="2">
                  <c:v>123977.82</c:v>
                </c:pt>
                <c:pt idx="3">
                  <c:v>332055.93</c:v>
                </c:pt>
                <c:pt idx="4">
                  <c:v>53060.66</c:v>
                </c:pt>
              </c:numCache>
            </c:numRef>
          </c:val>
        </c:ser>
        <c:firstSliceAng val="0"/>
      </c:pieChart>
    </c:plotArea>
    <c:legend>
      <c:legendPos val="r"/>
      <c:legendEntry>
        <c:idx val="0"/>
        <c:delete val="1"/>
      </c:legendEntry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171449</xdr:colOff>
      <xdr:row>7</xdr:row>
      <xdr:rowOff>28575</xdr:rowOff>
    </xdr:from>
    <xdr:to>
      <xdr:col>15</xdr:col>
      <xdr:colOff>161925</xdr:colOff>
      <xdr:row>28</xdr:row>
      <xdr:rowOff>123825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3">
    <tabColor rgb="FFFFFF00"/>
  </sheetPr>
  <dimension ref="A2:H52"/>
  <sheetViews>
    <sheetView workbookViewId="0">
      <selection activeCell="E17" sqref="E17:E20"/>
    </sheetView>
  </sheetViews>
  <sheetFormatPr defaultRowHeight="12.75"/>
  <cols>
    <col min="1" max="1" width="6.42578125" style="2" customWidth="1"/>
    <col min="2" max="2" width="51.42578125" style="2" customWidth="1"/>
    <col min="3" max="4" width="8.5703125" style="2" customWidth="1"/>
    <col min="5" max="5" width="12" style="2" customWidth="1"/>
    <col min="6" max="16384" width="9.140625" style="2"/>
  </cols>
  <sheetData>
    <row r="2" spans="1:8" ht="12.75" customHeight="1">
      <c r="A2" s="41" t="s">
        <v>0</v>
      </c>
      <c r="B2" s="41"/>
      <c r="C2" s="41"/>
      <c r="D2" s="41"/>
      <c r="E2" s="41"/>
    </row>
    <row r="3" spans="1:8" ht="12.75" customHeight="1">
      <c r="A3" s="41" t="s">
        <v>1</v>
      </c>
      <c r="B3" s="41"/>
      <c r="C3" s="41"/>
      <c r="D3" s="41"/>
      <c r="E3" s="41"/>
    </row>
    <row r="4" spans="1:8" ht="12.75" customHeight="1">
      <c r="A4" s="41" t="s">
        <v>2</v>
      </c>
      <c r="B4" s="41"/>
      <c r="C4" s="41"/>
      <c r="D4" s="41"/>
      <c r="E4" s="41"/>
    </row>
    <row r="6" spans="1:8" ht="38.25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</row>
    <row r="7" spans="1:8">
      <c r="A7" s="3">
        <v>1</v>
      </c>
      <c r="B7" s="3">
        <v>2</v>
      </c>
      <c r="C7" s="4">
        <v>3</v>
      </c>
      <c r="D7" s="5">
        <v>4</v>
      </c>
      <c r="E7" s="5">
        <v>5</v>
      </c>
    </row>
    <row r="8" spans="1:8" ht="25.5">
      <c r="A8" s="6" t="s">
        <v>8</v>
      </c>
      <c r="B8" s="7" t="s">
        <v>9</v>
      </c>
      <c r="C8" s="8" t="s">
        <v>10</v>
      </c>
      <c r="D8" s="8" t="s">
        <v>10</v>
      </c>
      <c r="E8" s="9">
        <v>-60606.86</v>
      </c>
    </row>
    <row r="9" spans="1:8">
      <c r="A9" s="10" t="s">
        <v>11</v>
      </c>
      <c r="B9" s="11" t="s">
        <v>12</v>
      </c>
      <c r="C9" s="12"/>
      <c r="D9" s="13"/>
      <c r="E9" s="14">
        <f>E10+E11+E12</f>
        <v>408158.89</v>
      </c>
    </row>
    <row r="10" spans="1:8" ht="15">
      <c r="A10" s="3" t="s">
        <v>13</v>
      </c>
      <c r="B10" s="15" t="s">
        <v>14</v>
      </c>
      <c r="C10" s="16" t="s">
        <v>10</v>
      </c>
      <c r="D10" s="16" t="s">
        <v>10</v>
      </c>
      <c r="E10" s="17">
        <v>408158.89</v>
      </c>
    </row>
    <row r="11" spans="1:8">
      <c r="A11" s="3" t="s">
        <v>15</v>
      </c>
      <c r="B11" s="15" t="s">
        <v>16</v>
      </c>
      <c r="C11" s="16" t="s">
        <v>10</v>
      </c>
      <c r="D11" s="16" t="s">
        <v>10</v>
      </c>
      <c r="E11" s="18">
        <v>0</v>
      </c>
    </row>
    <row r="12" spans="1:8">
      <c r="A12" s="3" t="s">
        <v>17</v>
      </c>
      <c r="B12" s="15" t="s">
        <v>18</v>
      </c>
      <c r="C12" s="16" t="s">
        <v>10</v>
      </c>
      <c r="D12" s="16" t="s">
        <v>10</v>
      </c>
      <c r="E12" s="18">
        <v>0</v>
      </c>
    </row>
    <row r="13" spans="1:8">
      <c r="A13" s="19" t="s">
        <v>19</v>
      </c>
      <c r="B13" s="11" t="s">
        <v>20</v>
      </c>
      <c r="C13" s="12"/>
      <c r="D13" s="13"/>
      <c r="E13" s="14">
        <f>E14+E15+E16+E17+E18+E19+E20+E21+E30</f>
        <v>528788.54570000002</v>
      </c>
      <c r="H13" s="2">
        <v>3327.23</v>
      </c>
    </row>
    <row r="14" spans="1:8" ht="25.5">
      <c r="A14" s="20" t="s">
        <v>21</v>
      </c>
      <c r="B14" s="21" t="s">
        <v>22</v>
      </c>
      <c r="C14" s="16" t="s">
        <v>10</v>
      </c>
      <c r="D14" s="16" t="s">
        <v>10</v>
      </c>
      <c r="E14" s="22">
        <v>17353.830000000002</v>
      </c>
    </row>
    <row r="15" spans="1:8">
      <c r="A15" s="20"/>
      <c r="B15" s="21" t="s">
        <v>23</v>
      </c>
      <c r="C15" s="16"/>
      <c r="D15" s="16"/>
      <c r="E15" s="22">
        <v>2179.85</v>
      </c>
    </row>
    <row r="16" spans="1:8">
      <c r="A16" s="20"/>
      <c r="B16" s="21" t="s">
        <v>24</v>
      </c>
      <c r="C16" s="16"/>
      <c r="D16" s="16"/>
      <c r="E16" s="22">
        <v>160.46</v>
      </c>
    </row>
    <row r="17" spans="1:5" ht="25.5">
      <c r="A17" s="20" t="s">
        <v>25</v>
      </c>
      <c r="B17" s="21" t="s">
        <v>26</v>
      </c>
      <c r="C17" s="3" t="s">
        <v>27</v>
      </c>
      <c r="D17" s="23">
        <v>3848</v>
      </c>
      <c r="E17" s="22">
        <v>109478.16</v>
      </c>
    </row>
    <row r="18" spans="1:5">
      <c r="A18" s="20"/>
      <c r="B18" s="21" t="s">
        <v>28</v>
      </c>
      <c r="C18" s="3" t="s">
        <v>29</v>
      </c>
      <c r="D18" s="23">
        <v>3432</v>
      </c>
      <c r="E18" s="22">
        <v>12012</v>
      </c>
    </row>
    <row r="19" spans="1:5">
      <c r="A19" s="20"/>
      <c r="B19" s="21" t="s">
        <v>30</v>
      </c>
      <c r="C19" s="3"/>
      <c r="D19" s="23"/>
      <c r="E19" s="22">
        <v>1285.53</v>
      </c>
    </row>
    <row r="20" spans="1:5">
      <c r="A20" s="20"/>
      <c r="B20" s="21" t="s">
        <v>31</v>
      </c>
      <c r="C20" s="3"/>
      <c r="D20" s="23"/>
      <c r="E20" s="22">
        <v>1202.1300000000001</v>
      </c>
    </row>
    <row r="21" spans="1:5">
      <c r="A21" s="20" t="s">
        <v>32</v>
      </c>
      <c r="B21" s="21" t="s">
        <v>33</v>
      </c>
      <c r="C21" s="16" t="s">
        <v>10</v>
      </c>
      <c r="D21" s="16" t="s">
        <v>10</v>
      </c>
      <c r="E21" s="24">
        <f>E22+E23+E24+E25+E26+E27+E28+E29</f>
        <v>332055.93</v>
      </c>
    </row>
    <row r="22" spans="1:5" ht="25.5">
      <c r="A22" s="20"/>
      <c r="B22" s="25" t="s">
        <v>34</v>
      </c>
      <c r="C22" s="26" t="s">
        <v>35</v>
      </c>
      <c r="D22" s="23">
        <f>67</f>
        <v>67</v>
      </c>
      <c r="E22" s="27">
        <f>(68319+478.55)+(5736+552)+823</f>
        <v>75908.55</v>
      </c>
    </row>
    <row r="23" spans="1:5">
      <c r="A23" s="20"/>
      <c r="B23" s="28" t="s">
        <v>36</v>
      </c>
      <c r="C23" s="29" t="s">
        <v>37</v>
      </c>
      <c r="D23" s="30">
        <v>20</v>
      </c>
      <c r="E23" s="27">
        <f>2373+7051+3362+4313</f>
        <v>17099</v>
      </c>
    </row>
    <row r="24" spans="1:5">
      <c r="A24" s="20"/>
      <c r="B24" s="25" t="s">
        <v>38</v>
      </c>
      <c r="C24" s="31" t="s">
        <v>35</v>
      </c>
      <c r="D24" s="30">
        <v>1917</v>
      </c>
      <c r="E24" s="27">
        <v>42469</v>
      </c>
    </row>
    <row r="25" spans="1:5">
      <c r="A25" s="20"/>
      <c r="B25" s="28" t="s">
        <v>39</v>
      </c>
      <c r="C25" s="29" t="s">
        <v>29</v>
      </c>
      <c r="D25" s="29">
        <v>315</v>
      </c>
      <c r="E25" s="27">
        <v>30977</v>
      </c>
    </row>
    <row r="26" spans="1:5">
      <c r="A26" s="20"/>
      <c r="B26" s="28" t="s">
        <v>40</v>
      </c>
      <c r="C26" s="29" t="s">
        <v>35</v>
      </c>
      <c r="D26" s="29">
        <v>9</v>
      </c>
      <c r="E26" s="27">
        <f>3875+(2947+130.03)+2089</f>
        <v>9041.0300000000007</v>
      </c>
    </row>
    <row r="27" spans="1:5" ht="25.5" customHeight="1">
      <c r="A27" s="20"/>
      <c r="B27" s="32" t="s">
        <v>41</v>
      </c>
      <c r="C27" s="29"/>
      <c r="D27" s="29"/>
      <c r="E27" s="27">
        <f>1145+2666+(24848+309.43)</f>
        <v>28968.43</v>
      </c>
    </row>
    <row r="28" spans="1:5">
      <c r="A28" s="20"/>
      <c r="B28" s="33" t="s">
        <v>42</v>
      </c>
      <c r="C28" s="34"/>
      <c r="D28" s="34"/>
      <c r="E28" s="35">
        <f>23860.45+28437.93+27582+6472.97+15478.57</f>
        <v>101831.92000000001</v>
      </c>
    </row>
    <row r="29" spans="1:5" ht="25.5">
      <c r="A29" s="20"/>
      <c r="B29" s="36" t="s">
        <v>43</v>
      </c>
      <c r="C29" s="37" t="s">
        <v>35</v>
      </c>
      <c r="D29" s="37">
        <v>1393</v>
      </c>
      <c r="E29" s="37">
        <v>25761</v>
      </c>
    </row>
    <row r="30" spans="1:5">
      <c r="A30" s="20" t="s">
        <v>44</v>
      </c>
      <c r="B30" s="21" t="s">
        <v>45</v>
      </c>
      <c r="C30" s="16" t="s">
        <v>10</v>
      </c>
      <c r="D30" s="16" t="s">
        <v>10</v>
      </c>
      <c r="E30" s="22">
        <f>(E10+E11)*0.13+E12*0.2</f>
        <v>53060.655700000003</v>
      </c>
    </row>
    <row r="31" spans="1:5">
      <c r="A31" s="6" t="s">
        <v>46</v>
      </c>
      <c r="B31" s="7" t="s">
        <v>47</v>
      </c>
      <c r="C31" s="38" t="s">
        <v>10</v>
      </c>
      <c r="D31" s="38" t="s">
        <v>10</v>
      </c>
      <c r="E31" s="39">
        <f>E9-(E13+E8)</f>
        <v>-60022.795700000017</v>
      </c>
    </row>
    <row r="44" spans="2:5">
      <c r="B44" s="25"/>
      <c r="C44" s="26"/>
      <c r="D44" s="23"/>
      <c r="E44" s="27"/>
    </row>
    <row r="45" spans="2:5">
      <c r="B45" s="28"/>
      <c r="C45" s="29"/>
      <c r="D45" s="30"/>
      <c r="E45" s="27"/>
    </row>
    <row r="46" spans="2:5">
      <c r="B46" s="25"/>
      <c r="C46" s="31"/>
      <c r="D46" s="30"/>
      <c r="E46" s="27"/>
    </row>
    <row r="47" spans="2:5">
      <c r="B47" s="28"/>
      <c r="C47" s="29"/>
      <c r="D47" s="29"/>
      <c r="E47" s="27"/>
    </row>
    <row r="48" spans="2:5">
      <c r="B48" s="28"/>
      <c r="C48" s="29"/>
      <c r="D48" s="29"/>
      <c r="E48" s="27"/>
    </row>
    <row r="49" spans="2:5">
      <c r="B49" s="32"/>
      <c r="C49" s="29"/>
      <c r="D49" s="29"/>
      <c r="E49" s="27"/>
    </row>
    <row r="50" spans="2:5">
      <c r="B50" s="33"/>
      <c r="C50" s="34"/>
      <c r="D50" s="34"/>
      <c r="E50" s="35"/>
    </row>
    <row r="51" spans="2:5">
      <c r="B51" s="28"/>
      <c r="C51" s="40"/>
      <c r="D51" s="40"/>
      <c r="E51" s="27"/>
    </row>
    <row r="52" spans="2:5">
      <c r="B52" s="36"/>
      <c r="C52" s="37"/>
      <c r="D52" s="37"/>
      <c r="E52" s="37"/>
    </row>
  </sheetData>
  <mergeCells count="3"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2:C30"/>
  <sheetViews>
    <sheetView tabSelected="1" topLeftCell="B1" workbookViewId="0">
      <selection activeCell="A7" sqref="A7:C12"/>
    </sheetView>
  </sheetViews>
  <sheetFormatPr defaultRowHeight="12.75"/>
  <cols>
    <col min="1" max="1" width="6" style="2" customWidth="1"/>
    <col min="2" max="2" width="46" style="2" customWidth="1"/>
    <col min="3" max="3" width="12.140625" style="2" customWidth="1"/>
    <col min="4" max="16384" width="9.140625" style="2"/>
  </cols>
  <sheetData>
    <row r="2" spans="1:3">
      <c r="A2" s="41" t="s">
        <v>0</v>
      </c>
      <c r="B2" s="41"/>
      <c r="C2" s="41"/>
    </row>
    <row r="3" spans="1:3">
      <c r="A3" s="41" t="s">
        <v>53</v>
      </c>
      <c r="B3" s="41"/>
      <c r="C3" s="41"/>
    </row>
    <row r="4" spans="1:3">
      <c r="A4" s="41" t="s">
        <v>2</v>
      </c>
      <c r="B4" s="41"/>
      <c r="C4" s="41"/>
    </row>
    <row r="5" spans="1:3">
      <c r="A5" s="1"/>
      <c r="B5" s="1"/>
      <c r="C5" s="1"/>
    </row>
    <row r="7" spans="1:3" ht="114.75">
      <c r="A7" s="3" t="s">
        <v>3</v>
      </c>
      <c r="B7" s="3" t="s">
        <v>4</v>
      </c>
      <c r="C7" s="3" t="s">
        <v>54</v>
      </c>
    </row>
    <row r="8" spans="1:3">
      <c r="A8" s="3"/>
      <c r="B8" s="3"/>
      <c r="C8" s="3"/>
    </row>
    <row r="9" spans="1:3" ht="25.5">
      <c r="A9" s="20" t="s">
        <v>48</v>
      </c>
      <c r="B9" s="21" t="s">
        <v>22</v>
      </c>
      <c r="C9" s="22">
        <v>19694.14</v>
      </c>
    </row>
    <row r="10" spans="1:3" ht="25.5">
      <c r="A10" s="20" t="s">
        <v>49</v>
      </c>
      <c r="B10" s="21" t="s">
        <v>26</v>
      </c>
      <c r="C10" s="22">
        <v>123977.82</v>
      </c>
    </row>
    <row r="11" spans="1:3">
      <c r="A11" s="20" t="s">
        <v>50</v>
      </c>
      <c r="B11" s="21" t="s">
        <v>33</v>
      </c>
      <c r="C11" s="24">
        <v>332055.93</v>
      </c>
    </row>
    <row r="12" spans="1:3">
      <c r="A12" s="20" t="s">
        <v>51</v>
      </c>
      <c r="B12" s="21" t="s">
        <v>52</v>
      </c>
      <c r="C12" s="18">
        <v>53060.66</v>
      </c>
    </row>
    <row r="22" spans="2:3">
      <c r="B22" s="42"/>
      <c r="C22" s="43"/>
    </row>
    <row r="23" spans="2:3">
      <c r="B23" s="44"/>
      <c r="C23" s="43"/>
    </row>
    <row r="24" spans="2:3">
      <c r="B24" s="42"/>
      <c r="C24" s="43"/>
    </row>
    <row r="25" spans="2:3">
      <c r="B25" s="44"/>
      <c r="C25" s="43"/>
    </row>
    <row r="26" spans="2:3">
      <c r="B26" s="44"/>
      <c r="C26" s="43"/>
    </row>
    <row r="27" spans="2:3">
      <c r="B27" s="45"/>
      <c r="C27" s="43"/>
    </row>
    <row r="28" spans="2:3">
      <c r="B28" s="44"/>
      <c r="C28" s="43"/>
    </row>
    <row r="29" spans="2:3">
      <c r="B29" s="44"/>
      <c r="C29" s="43"/>
    </row>
    <row r="30" spans="2:3">
      <c r="B30" s="42"/>
      <c r="C30" s="46"/>
    </row>
  </sheetData>
  <mergeCells count="3"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мкр, д. 34</vt:lpstr>
      <vt:lpstr>диаграмма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dcterms:created xsi:type="dcterms:W3CDTF">2014-03-18T11:10:08Z</dcterms:created>
  <dcterms:modified xsi:type="dcterms:W3CDTF">2014-03-27T13:01:16Z</dcterms:modified>
</cp:coreProperties>
</file>