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 мкр, д. 16" sheetId="1" r:id="rId1"/>
    <sheet name="Диаграмма1" sheetId="3" r:id="rId2"/>
    <sheet name="1 мкр, д. 16 (2)" sheetId="2" r:id="rId3"/>
  </sheets>
  <calcPr calcId="125725"/>
</workbook>
</file>

<file path=xl/calcChain.xml><?xml version="1.0" encoding="utf-8"?>
<calcChain xmlns="http://schemas.openxmlformats.org/spreadsheetml/2006/main">
  <c r="E13" i="1"/>
  <c r="E31"/>
  <c r="E30"/>
  <c r="E28"/>
  <c r="E27"/>
  <c r="E26"/>
  <c r="E25"/>
  <c r="E23"/>
  <c r="E22"/>
  <c r="D22"/>
  <c r="E21"/>
  <c r="E9"/>
  <c r="E32" l="1"/>
</calcChain>
</file>

<file path=xl/sharedStrings.xml><?xml version="1.0" encoding="utf-8"?>
<sst xmlns="http://schemas.openxmlformats.org/spreadsheetml/2006/main" count="82" uniqueCount="54">
  <si>
    <t>Информация о выполненных работах на МКД по</t>
  </si>
  <si>
    <t>1 микрорайон, д. 16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</si>
  <si>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</si>
  <si>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</si>
  <si>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</si>
  <si>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</si>
  <si>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</si>
  <si>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</si>
  <si>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</si>
  <si>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</si>
  <si>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</si>
  <si>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</si>
  <si>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</si>
  <si>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</si>
  <si>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</si>
  <si>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</si>
  <si>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</si>
  <si>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</si>
  <si>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</si>
  <si>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</si>
  <si>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</si>
  <si>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</si>
  <si>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</si>
  <si>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</si>
  <si>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</si>
  <si>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</si>
  <si>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</si>
  <si>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</si>
  <si>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>газонокошение</t>
  </si>
  <si>
    <t>кв.м.</t>
  </si>
  <si>
    <t xml:space="preserve">   - инвентарь</t>
  </si>
  <si>
    <t xml:space="preserve">  -вывоз КГМ</t>
  </si>
  <si>
    <t>3,3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</si>
  <si>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</si>
  <si>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</si>
  <si>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</si>
  <si>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</si>
  <si>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</si>
  <si>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</si>
  <si>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</si>
  <si>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</si>
  <si>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(монтаж и покраска малых форм (скамейки), контейнерная площадка..</t>
  </si>
  <si>
    <t xml:space="preserve">   - материалы</t>
  </si>
  <si>
    <t>т\о газопроводов</t>
  </si>
  <si>
    <t xml:space="preserve">техническое обслуживание дымоходов и вентиляционных каналов </t>
  </si>
  <si>
    <t>3.4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</si>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</sst>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1микрорайон,дом 16</a:t>
            </a:r>
          </a:p>
          <a:p>
            <a:pPr>
              <a:defRPr/>
            </a:pPr>
            <a:r>
              <a:rPr lang="ru-RU" sz="1400" baseline="0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'1 мкр, д. 16 (2)'!$C$6</c:f>
              <c:strCache>
                <c:ptCount val="1"/>
                <c:pt idx="0">
                  <c:v>Отчетный период, руб.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'1 мкр, д. 16 (2)'!$A$7:$B$11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'1 мкр, д. 16 (2)'!$C$7:$C$11</c:f>
              <c:numCache>
                <c:formatCode>#,##0.00</c:formatCode>
                <c:ptCount val="5"/>
                <c:pt idx="1">
                  <c:v>19196.3</c:v>
                </c:pt>
                <c:pt idx="2">
                  <c:v>116727.74</c:v>
                </c:pt>
                <c:pt idx="3">
                  <c:v>379743.82</c:v>
                </c:pt>
                <c:pt idx="4">
                  <c:v>50062.879999999997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2987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>
    <tabColor rgb="FFFFFF00"/>
  </sheetPr>
  <dimension ref="A2:H42"/>
  <sheetViews>
    <sheetView workbookViewId="0">
      <selection activeCell="E17" sqref="E17:E20"/>
    </sheetView>
  </sheetViews>
  <sheetFormatPr defaultRowHeight="12.75"/>
  <cols>
    <col min="1" max="1" width="6.42578125" style="1" customWidth="1"/>
    <col min="2" max="2" width="51.42578125" style="1" customWidth="1"/>
    <col min="3" max="4" width="8.5703125" style="1" customWidth="1"/>
    <col min="5" max="5" width="12" style="1" customWidth="1"/>
    <col min="6" max="16384" width="9.140625" style="1"/>
  </cols>
  <sheetData>
    <row r="2" spans="1:8">
      <c r="A2" s="49" t="s">
        <v>0</v>
      </c>
      <c r="B2" s="49"/>
      <c r="C2" s="49"/>
      <c r="D2" s="49"/>
      <c r="E2" s="49"/>
    </row>
    <row r="3" spans="1:8">
      <c r="A3" s="49" t="s">
        <v>1</v>
      </c>
      <c r="B3" s="49"/>
      <c r="C3" s="49"/>
      <c r="D3" s="49"/>
      <c r="E3" s="49"/>
    </row>
    <row r="4" spans="1:8">
      <c r="A4" s="49" t="s">
        <v>2</v>
      </c>
      <c r="B4" s="49"/>
      <c r="C4" s="49"/>
      <c r="D4" s="49"/>
      <c r="E4" s="49"/>
    </row>
    <row r="6" spans="1:8" ht="38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8">
      <c r="A7" s="2">
        <v>1</v>
      </c>
      <c r="B7" s="2">
        <v>2</v>
      </c>
      <c r="C7" s="3">
        <v>3</v>
      </c>
      <c r="D7" s="4">
        <v>4</v>
      </c>
      <c r="E7" s="4">
        <v>5</v>
      </c>
    </row>
    <row r="8" spans="1:8" ht="25.5">
      <c r="A8" s="5" t="s">
        <v>8</v>
      </c>
      <c r="B8" s="6" t="s">
        <v>9</v>
      </c>
      <c r="C8" s="7" t="s">
        <v>10</v>
      </c>
      <c r="D8" s="7" t="s">
        <v>10</v>
      </c>
      <c r="E8" s="8">
        <v>-420524.38</v>
      </c>
    </row>
    <row r="9" spans="1:8">
      <c r="A9" s="9" t="s">
        <v>11</v>
      </c>
      <c r="B9" s="10" t="s">
        <v>12</v>
      </c>
      <c r="C9" s="11"/>
      <c r="D9" s="12"/>
      <c r="E9" s="13">
        <f>E10+E11+E12</f>
        <v>385099.06</v>
      </c>
    </row>
    <row r="10" spans="1:8">
      <c r="A10" s="2" t="s">
        <v>13</v>
      </c>
      <c r="B10" s="14" t="s">
        <v>14</v>
      </c>
      <c r="C10" s="15" t="s">
        <v>10</v>
      </c>
      <c r="D10" s="15" t="s">
        <v>10</v>
      </c>
      <c r="E10" s="16">
        <v>385099.06</v>
      </c>
    </row>
    <row r="11" spans="1:8">
      <c r="A11" s="2" t="s">
        <v>15</v>
      </c>
      <c r="B11" s="14" t="s">
        <v>16</v>
      </c>
      <c r="C11" s="15" t="s">
        <v>10</v>
      </c>
      <c r="D11" s="15" t="s">
        <v>10</v>
      </c>
      <c r="E11" s="16">
        <v>0</v>
      </c>
    </row>
    <row r="12" spans="1:8">
      <c r="A12" s="2" t="s">
        <v>17</v>
      </c>
      <c r="B12" s="14" t="s">
        <v>18</v>
      </c>
      <c r="C12" s="15" t="s">
        <v>10</v>
      </c>
      <c r="D12" s="15" t="s">
        <v>10</v>
      </c>
      <c r="E12" s="16">
        <v>0</v>
      </c>
    </row>
    <row r="13" spans="1:8">
      <c r="A13" s="17" t="s">
        <v>19</v>
      </c>
      <c r="B13" s="10" t="s">
        <v>20</v>
      </c>
      <c r="C13" s="11"/>
      <c r="D13" s="12"/>
      <c r="E13" s="13">
        <f>E14+E15+E16+E17+E18+E19+E20+E21+E31</f>
        <v>565730.7378</v>
      </c>
      <c r="H13" s="1">
        <v>3138.81</v>
      </c>
    </row>
    <row r="14" spans="1:8" ht="25.5">
      <c r="A14" s="18" t="s">
        <v>21</v>
      </c>
      <c r="B14" s="19" t="s">
        <v>22</v>
      </c>
      <c r="C14" s="15" t="s">
        <v>10</v>
      </c>
      <c r="D14" s="15" t="s">
        <v>10</v>
      </c>
      <c r="E14" s="20">
        <v>16371.09</v>
      </c>
    </row>
    <row r="15" spans="1:8">
      <c r="A15" s="18"/>
      <c r="B15" s="19" t="s">
        <v>23</v>
      </c>
      <c r="C15" s="15"/>
      <c r="D15" s="15"/>
      <c r="E15" s="20">
        <v>2434.6</v>
      </c>
    </row>
    <row r="16" spans="1:8">
      <c r="A16" s="18"/>
      <c r="B16" s="19" t="s">
        <v>24</v>
      </c>
      <c r="C16" s="15"/>
      <c r="D16" s="15"/>
      <c r="E16" s="20">
        <v>390.61</v>
      </c>
    </row>
    <row r="17" spans="1:5" ht="25.5">
      <c r="A17" s="18" t="s">
        <v>25</v>
      </c>
      <c r="B17" s="19" t="s">
        <v>26</v>
      </c>
      <c r="C17" s="2" t="s">
        <v>27</v>
      </c>
      <c r="D17" s="21">
        <v>3741</v>
      </c>
      <c r="E17" s="20">
        <v>109478.16</v>
      </c>
    </row>
    <row r="18" spans="1:5">
      <c r="A18" s="18"/>
      <c r="B18" s="19" t="s">
        <v>28</v>
      </c>
      <c r="C18" s="2" t="s">
        <v>29</v>
      </c>
      <c r="D18" s="21">
        <v>1380</v>
      </c>
      <c r="E18" s="20">
        <v>4830</v>
      </c>
    </row>
    <row r="19" spans="1:5">
      <c r="A19" s="18"/>
      <c r="B19" s="19" t="s">
        <v>30</v>
      </c>
      <c r="C19" s="2"/>
      <c r="D19" s="21"/>
      <c r="E19" s="20">
        <v>1285.53</v>
      </c>
    </row>
    <row r="20" spans="1:5">
      <c r="A20" s="18"/>
      <c r="B20" s="19" t="s">
        <v>31</v>
      </c>
      <c r="C20" s="2"/>
      <c r="D20" s="21"/>
      <c r="E20" s="20">
        <v>1134.05</v>
      </c>
    </row>
    <row r="21" spans="1:5">
      <c r="A21" s="18" t="s">
        <v>32</v>
      </c>
      <c r="B21" s="19" t="s">
        <v>33</v>
      </c>
      <c r="C21" s="15" t="s">
        <v>10</v>
      </c>
      <c r="D21" s="15" t="s">
        <v>10</v>
      </c>
      <c r="E21" s="22">
        <f>E22+E23+E24+E25+E26+E27+E28+E29+E30</f>
        <v>379743.82</v>
      </c>
    </row>
    <row r="22" spans="1:5" ht="25.5" customHeight="1">
      <c r="A22" s="18"/>
      <c r="B22" s="23" t="s">
        <v>34</v>
      </c>
      <c r="C22" s="24" t="s">
        <v>35</v>
      </c>
      <c r="D22" s="21">
        <f>98+22+8+35</f>
        <v>163</v>
      </c>
      <c r="E22" s="25">
        <f>94739+15575+12630+11866</f>
        <v>134810</v>
      </c>
    </row>
    <row r="23" spans="1:5">
      <c r="A23" s="18"/>
      <c r="B23" s="26" t="s">
        <v>36</v>
      </c>
      <c r="C23" s="27" t="s">
        <v>37</v>
      </c>
      <c r="D23" s="28">
        <v>20</v>
      </c>
      <c r="E23" s="25">
        <f>2025.88+7886+2099+2765</f>
        <v>14775.880000000001</v>
      </c>
    </row>
    <row r="24" spans="1:5">
      <c r="A24" s="18"/>
      <c r="B24" s="23" t="s">
        <v>38</v>
      </c>
      <c r="C24" s="29" t="s">
        <v>35</v>
      </c>
      <c r="D24" s="28">
        <v>1976</v>
      </c>
      <c r="E24" s="25">
        <v>42534</v>
      </c>
    </row>
    <row r="25" spans="1:5">
      <c r="A25" s="18"/>
      <c r="B25" s="26" t="s">
        <v>39</v>
      </c>
      <c r="C25" s="27" t="s">
        <v>29</v>
      </c>
      <c r="D25" s="27">
        <v>180</v>
      </c>
      <c r="E25" s="25">
        <f>14751+3009</f>
        <v>17760</v>
      </c>
    </row>
    <row r="26" spans="1:5">
      <c r="A26" s="18"/>
      <c r="B26" s="26" t="s">
        <v>40</v>
      </c>
      <c r="C26" s="27" t="s">
        <v>35</v>
      </c>
      <c r="D26" s="27">
        <v>15</v>
      </c>
      <c r="E26" s="25">
        <f>2002+153</f>
        <v>2155</v>
      </c>
    </row>
    <row r="27" spans="1:5" ht="25.5">
      <c r="A27" s="18"/>
      <c r="B27" s="30" t="s">
        <v>41</v>
      </c>
      <c r="C27" s="27"/>
      <c r="D27" s="27"/>
      <c r="E27" s="25">
        <f>366.32+4803.58+1238.32+1567.86</f>
        <v>7976.079999999999</v>
      </c>
    </row>
    <row r="28" spans="1:5">
      <c r="A28" s="18"/>
      <c r="B28" s="31" t="s">
        <v>42</v>
      </c>
      <c r="C28" s="32"/>
      <c r="D28" s="32"/>
      <c r="E28" s="33">
        <f>43403.12+50981.68+33616.42+21842.68+2616.14</f>
        <v>152460.04</v>
      </c>
    </row>
    <row r="29" spans="1:5">
      <c r="A29" s="18"/>
      <c r="B29" s="26" t="s">
        <v>43</v>
      </c>
      <c r="C29" s="34"/>
      <c r="D29" s="34"/>
      <c r="E29" s="25">
        <v>2872.82</v>
      </c>
    </row>
    <row r="30" spans="1:5" ht="25.5">
      <c r="A30" s="18"/>
      <c r="B30" s="35" t="s">
        <v>44</v>
      </c>
      <c r="C30" s="36" t="s">
        <v>37</v>
      </c>
      <c r="D30" s="36">
        <v>22</v>
      </c>
      <c r="E30" s="36">
        <f>22*200</f>
        <v>4400</v>
      </c>
    </row>
    <row r="31" spans="1:5">
      <c r="A31" s="18" t="s">
        <v>45</v>
      </c>
      <c r="B31" s="19" t="s">
        <v>46</v>
      </c>
      <c r="C31" s="15" t="s">
        <v>10</v>
      </c>
      <c r="D31" s="15" t="s">
        <v>10</v>
      </c>
      <c r="E31" s="20">
        <f>(E10+E11)*0.13+E12*0.2</f>
        <v>50062.877800000002</v>
      </c>
    </row>
    <row r="32" spans="1:5">
      <c r="A32" s="5" t="s">
        <v>47</v>
      </c>
      <c r="B32" s="6" t="s">
        <v>48</v>
      </c>
      <c r="C32" s="37" t="s">
        <v>10</v>
      </c>
      <c r="D32" s="37" t="s">
        <v>10</v>
      </c>
      <c r="E32" s="38">
        <f>E8+E9-E13</f>
        <v>-601156.05780000007</v>
      </c>
    </row>
    <row r="34" spans="2:5">
      <c r="B34" s="39"/>
      <c r="C34" s="40"/>
      <c r="D34" s="41"/>
      <c r="E34" s="42"/>
    </row>
    <row r="35" spans="2:5">
      <c r="B35" s="43"/>
      <c r="C35" s="44"/>
      <c r="D35" s="45"/>
      <c r="E35" s="42"/>
    </row>
    <row r="36" spans="2:5">
      <c r="B36" s="39"/>
      <c r="C36" s="46"/>
      <c r="D36" s="45"/>
      <c r="E36" s="42"/>
    </row>
    <row r="37" spans="2:5">
      <c r="B37" s="43"/>
      <c r="C37" s="44"/>
      <c r="D37" s="44"/>
      <c r="E37" s="42"/>
    </row>
    <row r="38" spans="2:5">
      <c r="B38" s="43"/>
      <c r="C38" s="44"/>
      <c r="D38" s="44"/>
      <c r="E38" s="42"/>
    </row>
    <row r="39" spans="2:5">
      <c r="B39" s="47"/>
      <c r="C39" s="44"/>
      <c r="D39" s="44"/>
      <c r="E39" s="42"/>
    </row>
    <row r="40" spans="2:5">
      <c r="B40" s="43"/>
      <c r="C40" s="44"/>
      <c r="D40" s="44"/>
      <c r="E40" s="42"/>
    </row>
    <row r="41" spans="2:5">
      <c r="B41" s="43"/>
      <c r="C41" s="44"/>
      <c r="D41" s="44"/>
      <c r="E41" s="42"/>
    </row>
    <row r="42" spans="2:5">
      <c r="B42" s="39"/>
      <c r="C42" s="48"/>
      <c r="D42" s="48"/>
      <c r="E42" s="48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21"/>
  <sheetViews>
    <sheetView workbookViewId="0">
      <selection activeCell="A7" sqref="A7:C7"/>
    </sheetView>
  </sheetViews>
  <sheetFormatPr defaultRowHeight="12.75"/>
  <cols>
    <col min="1" max="1" width="6.42578125" style="1" customWidth="1"/>
    <col min="2" max="2" width="51.42578125" style="1" customWidth="1"/>
    <col min="3" max="3" width="12" style="1" customWidth="1"/>
    <col min="4" max="16384" width="9.140625" style="1"/>
  </cols>
  <sheetData>
    <row r="2" spans="1:3">
      <c r="A2" s="49" t="s">
        <v>0</v>
      </c>
      <c r="B2" s="49"/>
      <c r="C2" s="49"/>
    </row>
    <row r="3" spans="1:3">
      <c r="A3" s="49" t="s">
        <v>1</v>
      </c>
      <c r="B3" s="49"/>
      <c r="C3" s="49"/>
    </row>
    <row r="4" spans="1:3">
      <c r="A4" s="49" t="s">
        <v>2</v>
      </c>
      <c r="B4" s="49"/>
      <c r="C4" s="49"/>
    </row>
    <row r="6" spans="1:3" ht="25.5">
      <c r="A6" s="2" t="s">
        <v>3</v>
      </c>
      <c r="B6" s="2" t="s">
        <v>4</v>
      </c>
      <c r="C6" s="2" t="s">
        <v>7</v>
      </c>
    </row>
    <row r="7" spans="1:3">
      <c r="A7" s="2"/>
      <c r="B7" s="2"/>
      <c r="C7" s="4"/>
    </row>
    <row r="8" spans="1:3" ht="25.5">
      <c r="A8" s="18" t="s">
        <v>49</v>
      </c>
      <c r="B8" s="19" t="s">
        <v>22</v>
      </c>
      <c r="C8" s="20">
        <v>19196.3</v>
      </c>
    </row>
    <row r="9" spans="1:3" ht="25.5">
      <c r="A9" s="18" t="s">
        <v>50</v>
      </c>
      <c r="B9" s="19" t="s">
        <v>26</v>
      </c>
      <c r="C9" s="20">
        <v>116727.74</v>
      </c>
    </row>
    <row r="10" spans="1:3">
      <c r="A10" s="18" t="s">
        <v>51</v>
      </c>
      <c r="B10" s="19" t="s">
        <v>53</v>
      </c>
      <c r="C10" s="22">
        <v>379743.82</v>
      </c>
    </row>
    <row r="11" spans="1:3">
      <c r="A11" s="18" t="s">
        <v>52</v>
      </c>
      <c r="B11" s="19" t="s">
        <v>46</v>
      </c>
      <c r="C11" s="20">
        <v>50062.879999999997</v>
      </c>
    </row>
    <row r="13" spans="1:3">
      <c r="B13" s="39"/>
      <c r="C13" s="42"/>
    </row>
    <row r="14" spans="1:3">
      <c r="B14" s="43"/>
      <c r="C14" s="42"/>
    </row>
    <row r="15" spans="1:3">
      <c r="B15" s="39"/>
      <c r="C15" s="42"/>
    </row>
    <row r="16" spans="1:3">
      <c r="B16" s="43"/>
      <c r="C16" s="42"/>
    </row>
    <row r="17" spans="2:3">
      <c r="B17" s="43"/>
      <c r="C17" s="42"/>
    </row>
    <row r="18" spans="2:3">
      <c r="B18" s="47"/>
      <c r="C18" s="42"/>
    </row>
    <row r="19" spans="2:3">
      <c r="B19" s="43"/>
      <c r="C19" s="42"/>
    </row>
    <row r="20" spans="2:3">
      <c r="B20" s="43"/>
      <c r="C20" s="42"/>
    </row>
    <row r="21" spans="2:3">
      <c r="B21" s="39"/>
      <c r="C21" s="4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1 мкр, д. 16</vt:lpstr>
      <vt:lpstr>1 мкр, д. 16 (2)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2014-03-18T11:12:25Z</dcterms:created>
  <dcterms:modified xsi:type="dcterms:W3CDTF">2014-03-28T09:13:35Z</dcterms:modified>
</cp:coreProperties>
</file>