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6 мкр, д. 22" sheetId="1" r:id="rId1"/>
    <sheet name="диаграмма" sheetId="2" r:id="rId2"/>
  </sheets>
  <calcPr calcId="125725"/>
</workbook>
</file>

<file path=xl/calcChain.xml><?xml version="1.0" encoding="utf-8"?>
<calcChain xmlns="http://schemas.openxmlformats.org/spreadsheetml/2006/main">
  <c r="E13" i="1"/>
  <c r="E28"/>
  <c r="E27"/>
  <c r="E26"/>
  <c r="D26"/>
  <c r="E22"/>
  <c r="E20"/>
  <c r="E9"/>
  <c r="E30" l="1"/>
  <c r="E31" s="1"/>
</calcChain>
</file>

<file path=xl/sharedStrings.xml><?xml version="1.0" encoding="utf-8"?>
<sst xmlns="http://schemas.openxmlformats.org/spreadsheetml/2006/main" count="80" uniqueCount="53">
  <si>
    <t>Информация о выполненных работах на МКД по</t>
  </si>
  <si>
    <t>6 микрорайон, д. 22</t>
  </si>
  <si>
    <t xml:space="preserve">  за 2013 год по состоянию на «31» декабря 2013 года</t>
  </si>
  <si>
    <t>№ п.п.</t>
  </si>
  <si>
    <t>Показатели</t>
  </si>
  <si>
    <t>Единица измерения</t>
  </si>
  <si>
    <t>Количество</t>
  </si>
  <si>
    <t>Отчетный период, руб.</t>
  </si>
  <si>
    <t>1.</t>
  </si>
  <si>
    <t>Остаток неиспользованных денежных средств на 01.01.2013 г.</t>
  </si>
  <si>
    <t xml:space="preserve"> - </t>
  </si>
  <si>
    <t>2.</t>
  </si>
  <si>
    <t>Начислено</t>
  </si>
  <si>
    <t>2.1.</t>
  </si>
  <si>
    <t xml:space="preserve">  - плата за содержание и ремонт (жилые помещения)</t>
  </si>
  <si>
    <t>2.2.</t>
  </si>
  <si>
    <t xml:space="preserve">  - плата за содержание и ремонт (нежилые помещения)</t>
  </si>
  <si>
    <t>2.3.</t>
  </si>
  <si>
    <t xml:space="preserve">  - передача в пользование общего имущества</t>
  </si>
  <si>
    <t>3.</t>
  </si>
  <si>
    <t>Фактически проведенные работы:</t>
  </si>
  <si>
    <t>3.1.</t>
  </si>
  <si>
    <t xml:space="preserve">  - техническое обслуживание и содержание общедомового имущества</t>
  </si>
  <si>
    <t>опломбирование ПУ тепла</t>
  </si>
  <si>
    <t>3.2.</t>
  </si>
  <si>
    <t xml:space="preserve">  - санитарное содержание (уборка придомовой территории и подъездов)</t>
  </si>
  <si>
    <t>кв.м.</t>
  </si>
  <si>
    <t>газонокошение</t>
  </si>
  <si>
    <t xml:space="preserve">   - вывоз  КГМ</t>
  </si>
  <si>
    <t>инвентарь</t>
  </si>
  <si>
    <t>3.3.</t>
  </si>
  <si>
    <t xml:space="preserve">  - текущий ремонт, в том числе:  </t>
  </si>
  <si>
    <t xml:space="preserve">  - ремонт отопления,водопровода,ревизия и ремонт запорной арматуры</t>
  </si>
  <si>
    <t>м</t>
  </si>
  <si>
    <t xml:space="preserve">  - ремонт электроосвещения</t>
  </si>
  <si>
    <t>шт.</t>
  </si>
  <si>
    <t xml:space="preserve">  - гидравлические испытания</t>
  </si>
  <si>
    <t xml:space="preserve">  - ремонт кровли</t>
  </si>
  <si>
    <t>- ремонт подъездов</t>
  </si>
  <si>
    <t xml:space="preserve">  - ремонт канализации</t>
  </si>
  <si>
    <t xml:space="preserve">  - разные работы (благоустройство придомовой территории, общестроительные работы).</t>
  </si>
  <si>
    <t xml:space="preserve">   - материалы</t>
  </si>
  <si>
    <t>техническое обслуживание дымоходов и вентиляционных каналов (прочистка дымохода)</t>
  </si>
  <si>
    <t>3.4.</t>
  </si>
  <si>
    <t xml:space="preserve">  - услуги управления</t>
  </si>
  <si>
    <t>4.</t>
  </si>
  <si>
    <t>Остаток денежных средств на 01.01.2014 г.</t>
  </si>
  <si>
    <t>1</t>
  </si>
  <si>
    <t>2</t>
  </si>
  <si>
    <t>3</t>
  </si>
  <si>
    <t>4</t>
  </si>
  <si>
    <t>6 микрорайон, д.22</t>
  </si>
  <si>
    <t>6 микрорайон,дом 22 Структура затрат по статье "Содержание и ремонт МКД"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</si>
</sst>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7">
    <font>
      <sz val="11"/>
      <color theme="1"/>
      <name val="Calibri"/>
      <family val="2"/>
      <charset val="204"/>
      <scheme val="minor"/>
    </font>
    <font>
      <b/>
      <sz val="10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name val="Tahoma"/>
      <family val="2"/>
      <charset val="204"/>
    </font>
    <font>
      <b/>
      <sz val="10"/>
      <color rgb="FFFF0000"/>
      <name val="Tahoma"/>
      <family val="2"/>
      <charset val="204"/>
    </font>
    <font>
      <b/>
      <sz val="10"/>
      <name val="Tahoma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>
      <alignment horizontal="right" vertical="center" wrapText="1"/>
    </xf>
    <xf numFmtId="0" fontId="1" fillId="4" borderId="1" xfId="0" applyFont="1" applyFill="1" applyBorder="1"/>
    <xf numFmtId="4" fontId="1" fillId="4" borderId="1" xfId="0" applyNumberFormat="1" applyFont="1" applyFill="1" applyBorder="1"/>
    <xf numFmtId="2" fontId="2" fillId="0" borderId="1" xfId="0" applyNumberFormat="1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right" vertical="center" wrapText="1"/>
    </xf>
    <xf numFmtId="49" fontId="1" fillId="4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2" borderId="1" xfId="0" applyNumberFormat="1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" fontId="2" fillId="0" borderId="1" xfId="0" applyNumberFormat="1" applyFont="1" applyBorder="1"/>
    <xf numFmtId="0" fontId="2" fillId="2" borderId="1" xfId="0" applyFont="1" applyFill="1" applyBorder="1" applyAlignment="1">
      <alignment vertical="top" wrapText="1"/>
    </xf>
    <xf numFmtId="3" fontId="2" fillId="2" borderId="1" xfId="0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top" wrapText="1"/>
    </xf>
    <xf numFmtId="4" fontId="2" fillId="0" borderId="1" xfId="0" applyNumberFormat="1" applyFont="1" applyBorder="1" applyAlignment="1">
      <alignment horizontal="center" vertical="top" wrapText="1"/>
    </xf>
    <xf numFmtId="3" fontId="2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49" fontId="2" fillId="2" borderId="1" xfId="0" applyNumberFormat="1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4" fontId="2" fillId="2" borderId="2" xfId="0" applyNumberFormat="1" applyFont="1" applyFill="1" applyBorder="1" applyAlignment="1">
      <alignment horizontal="center" vertical="top" wrapText="1"/>
    </xf>
    <xf numFmtId="4" fontId="2" fillId="5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4" fontId="1" fillId="3" borderId="1" xfId="0" applyNumberFormat="1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top" wrapText="1"/>
    </xf>
    <xf numFmtId="4" fontId="2" fillId="0" borderId="0" xfId="0" applyNumberFormat="1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center" vertical="top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rich>
          <a:bodyPr/>
          <a:lstStyle/>
          <a:p>
            <a:pPr>
              <a:defRPr/>
            </a:pPr>
            <a:r>
              <a:rPr lang="ru-RU"/>
              <a:t>6 микрорайон,дом 22</a:t>
            </a:r>
          </a:p>
          <a:p>
            <a:pPr>
              <a:defRPr/>
            </a:pPr>
            <a:r>
              <a:rPr lang="ru-RU"/>
              <a:t> Структура затрат по статье "Содержание и ремонт МКД"</a:t>
            </a:r>
          </a:p>
        </c:rich>
      </c:tx>
      <c:layout/>
    </c:title>
    <c:plotArea>
      <c:layout/>
      <c:pieChart>
        <c:varyColors val="1"/>
        <c:ser>
          <c:idx val="0"/>
          <c:order val="0"/>
          <c:tx>
            <c:strRef>
              <c:f>диаграмма!$C$7</c:f>
              <c:strCache>
                <c:ptCount val="1"/>
                <c:pt idx="0">
                  <c:v>6 микрорайон,дом 22 Структура затрат по статье "Содержание и ремонт МКД"</c:v>
                </c:pt>
              </c:strCache>
            </c:strRef>
          </c:tx>
          <c:dLbls>
            <c:dLblPos val="inEnd"/>
            <c:showPercent val="1"/>
            <c:showLeaderLines val="1"/>
          </c:dLbls>
          <c:cat>
            <c:multiLvlStrRef>
              <c:f>диаграмма!$A$8:$B$12</c:f>
              <c:multiLvlStrCache>
                <c:ptCount val="5"/>
                <c:lvl>
                  <c:pt idx="1">
                    <c:v>  - техническое обслуживание и содержание общедомового имущества</c:v>
                  </c:pt>
                  <c:pt idx="2">
                    <c:v>  - санитарное содержание (уборка придомовой территории и подъездов)</c:v>
                  </c:pt>
                  <c:pt idx="3">
                    <c:v>  - текущий ремонт, в том числе:  </c:v>
                  </c:pt>
                  <c:pt idx="4">
                    <c:v>  - услуги управления</c:v>
                  </c:pt>
                </c:lvl>
                <c:lvl>
                  <c:pt idx="1">
                    <c:v>1</c:v>
                  </c:pt>
                  <c:pt idx="2">
                    <c:v>2</c:v>
                  </c:pt>
                  <c:pt idx="3">
                    <c:v>3</c:v>
                  </c:pt>
                  <c:pt idx="4">
                    <c:v>4</c:v>
                  </c:pt>
                </c:lvl>
              </c:multiLvlStrCache>
            </c:multiLvlStrRef>
          </c:cat>
          <c:val>
            <c:numRef>
              <c:f>диаграмма!$C$8:$C$12</c:f>
              <c:numCache>
                <c:formatCode>#,##0.00</c:formatCode>
                <c:ptCount val="5"/>
                <c:pt idx="1">
                  <c:v>17235.28</c:v>
                </c:pt>
                <c:pt idx="2">
                  <c:v>114814.74</c:v>
                </c:pt>
                <c:pt idx="3">
                  <c:v>273076</c:v>
                </c:pt>
                <c:pt idx="4">
                  <c:v>43840.04</c:v>
                </c:pt>
              </c:numCache>
            </c:numRef>
          </c:val>
        </c:ser>
        <c:firstSliceAng val="0"/>
      </c:pieChart>
    </c:plotArea>
    <c:legend>
      <c:legendPos val="r"/>
      <c:legendEntry>
        <c:idx val="0"/>
        <c:delete val="1"/>
      </c:legendEntry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247650</xdr:colOff>
      <xdr:row>6</xdr:row>
      <xdr:rowOff>1362075</xdr:rowOff>
    </xdr:from>
    <xdr:to>
      <xdr:col>15</xdr:col>
      <xdr:colOff>66675</xdr:colOff>
      <xdr:row>32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4">
    <tabColor rgb="FFFFFF00"/>
    <pageSetUpPr fitToPage="1"/>
  </sheetPr>
  <dimension ref="A1:I42"/>
  <sheetViews>
    <sheetView tabSelected="1" topLeftCell="A4" workbookViewId="0">
      <selection activeCell="G14" sqref="G14:I14"/>
    </sheetView>
  </sheetViews>
  <sheetFormatPr defaultRowHeight="12.75"/>
  <cols>
    <col min="1" max="1" width="6.42578125" style="4" customWidth="1"/>
    <col min="2" max="2" width="51.42578125" style="4" customWidth="1"/>
    <col min="3" max="4" width="8.5703125" style="4" customWidth="1"/>
    <col min="5" max="5" width="12" style="4" customWidth="1"/>
    <col min="6" max="6" width="10.85546875" style="4" bestFit="1" customWidth="1"/>
    <col min="7" max="9" width="10.140625" style="4" bestFit="1" customWidth="1"/>
    <col min="10" max="16384" width="9.140625" style="4"/>
  </cols>
  <sheetData>
    <row r="1" spans="1:9">
      <c r="A1" s="1"/>
      <c r="B1" s="1"/>
      <c r="C1" s="1"/>
      <c r="D1" s="2"/>
      <c r="E1" s="3"/>
    </row>
    <row r="2" spans="1:9">
      <c r="A2" s="55" t="s">
        <v>0</v>
      </c>
      <c r="B2" s="55"/>
      <c r="C2" s="55"/>
      <c r="D2" s="55"/>
      <c r="E2" s="55"/>
    </row>
    <row r="3" spans="1:9">
      <c r="A3" s="55" t="s">
        <v>1</v>
      </c>
      <c r="B3" s="55"/>
      <c r="C3" s="55"/>
      <c r="D3" s="55"/>
      <c r="E3" s="55"/>
    </row>
    <row r="4" spans="1:9">
      <c r="A4" s="55" t="s">
        <v>2</v>
      </c>
      <c r="B4" s="55"/>
      <c r="C4" s="55"/>
      <c r="D4" s="55"/>
      <c r="E4" s="55"/>
    </row>
    <row r="6" spans="1:9" ht="38.25">
      <c r="A6" s="5" t="s">
        <v>3</v>
      </c>
      <c r="B6" s="5" t="s">
        <v>4</v>
      </c>
      <c r="C6" s="5" t="s">
        <v>5</v>
      </c>
      <c r="D6" s="5" t="s">
        <v>6</v>
      </c>
      <c r="E6" s="5" t="s">
        <v>7</v>
      </c>
    </row>
    <row r="7" spans="1:9">
      <c r="A7" s="5">
        <v>1</v>
      </c>
      <c r="B7" s="5">
        <v>2</v>
      </c>
      <c r="C7" s="6">
        <v>3</v>
      </c>
      <c r="D7" s="7">
        <v>4</v>
      </c>
      <c r="E7" s="7">
        <v>5</v>
      </c>
    </row>
    <row r="8" spans="1:9" ht="25.5">
      <c r="A8" s="8" t="s">
        <v>8</v>
      </c>
      <c r="B8" s="9" t="s">
        <v>9</v>
      </c>
      <c r="C8" s="10" t="s">
        <v>10</v>
      </c>
      <c r="D8" s="10" t="s">
        <v>10</v>
      </c>
      <c r="E8" s="11">
        <v>-432631.45</v>
      </c>
    </row>
    <row r="9" spans="1:9">
      <c r="A9" s="12" t="s">
        <v>11</v>
      </c>
      <c r="B9" s="13" t="s">
        <v>12</v>
      </c>
      <c r="C9" s="14"/>
      <c r="D9" s="15"/>
      <c r="E9" s="16">
        <f>E10+E11+E12</f>
        <v>337231.06</v>
      </c>
    </row>
    <row r="10" spans="1:9">
      <c r="A10" s="5" t="s">
        <v>13</v>
      </c>
      <c r="B10" s="17" t="s">
        <v>14</v>
      </c>
      <c r="C10" s="18" t="s">
        <v>10</v>
      </c>
      <c r="D10" s="18" t="s">
        <v>10</v>
      </c>
      <c r="E10" s="19">
        <v>337231.06</v>
      </c>
    </row>
    <row r="11" spans="1:9">
      <c r="A11" s="5" t="s">
        <v>15</v>
      </c>
      <c r="B11" s="17" t="s">
        <v>16</v>
      </c>
      <c r="C11" s="18" t="s">
        <v>10</v>
      </c>
      <c r="D11" s="18" t="s">
        <v>10</v>
      </c>
      <c r="E11" s="19">
        <v>0</v>
      </c>
    </row>
    <row r="12" spans="1:9">
      <c r="A12" s="5" t="s">
        <v>17</v>
      </c>
      <c r="B12" s="17" t="s">
        <v>18</v>
      </c>
      <c r="C12" s="18" t="s">
        <v>10</v>
      </c>
      <c r="D12" s="18" t="s">
        <v>10</v>
      </c>
      <c r="E12" s="19">
        <v>0</v>
      </c>
    </row>
    <row r="13" spans="1:9">
      <c r="A13" s="20" t="s">
        <v>19</v>
      </c>
      <c r="B13" s="13" t="s">
        <v>20</v>
      </c>
      <c r="C13" s="14"/>
      <c r="D13" s="15"/>
      <c r="E13" s="16">
        <f>E14+E15+E16+E17+E18+E19+E20+E30</f>
        <v>448966.05780000001</v>
      </c>
      <c r="F13" s="21"/>
    </row>
    <row r="14" spans="1:9" ht="25.5">
      <c r="A14" s="22" t="s">
        <v>21</v>
      </c>
      <c r="B14" s="23" t="s">
        <v>22</v>
      </c>
      <c r="C14" s="18" t="s">
        <v>10</v>
      </c>
      <c r="D14" s="18" t="s">
        <v>10</v>
      </c>
      <c r="E14" s="24">
        <v>16039.06</v>
      </c>
      <c r="G14" s="21"/>
      <c r="I14" s="21"/>
    </row>
    <row r="15" spans="1:9">
      <c r="A15" s="22"/>
      <c r="B15" s="23" t="s">
        <v>23</v>
      </c>
      <c r="C15" s="18"/>
      <c r="D15" s="18"/>
      <c r="E15" s="24">
        <v>1196.22</v>
      </c>
    </row>
    <row r="16" spans="1:9" ht="25.5">
      <c r="A16" s="22" t="s">
        <v>24</v>
      </c>
      <c r="B16" s="23" t="s">
        <v>25</v>
      </c>
      <c r="C16" s="25" t="s">
        <v>26</v>
      </c>
      <c r="D16" s="25">
        <v>8612</v>
      </c>
      <c r="E16" s="24">
        <v>109478.16</v>
      </c>
      <c r="H16" s="21"/>
    </row>
    <row r="17" spans="1:6">
      <c r="A17" s="22"/>
      <c r="B17" s="23" t="s">
        <v>27</v>
      </c>
      <c r="C17" s="25" t="s">
        <v>26</v>
      </c>
      <c r="D17" s="25">
        <v>840</v>
      </c>
      <c r="E17" s="24">
        <v>2940</v>
      </c>
    </row>
    <row r="18" spans="1:6">
      <c r="A18" s="22"/>
      <c r="B18" s="26" t="s">
        <v>28</v>
      </c>
      <c r="C18" s="25"/>
      <c r="D18" s="25"/>
      <c r="E18" s="19">
        <v>1111.05</v>
      </c>
    </row>
    <row r="19" spans="1:6">
      <c r="A19" s="22"/>
      <c r="B19" s="26" t="s">
        <v>29</v>
      </c>
      <c r="C19" s="25"/>
      <c r="D19" s="25"/>
      <c r="E19" s="19">
        <v>1285.53</v>
      </c>
    </row>
    <row r="20" spans="1:6">
      <c r="A20" s="22" t="s">
        <v>30</v>
      </c>
      <c r="B20" s="23" t="s">
        <v>31</v>
      </c>
      <c r="C20" s="18" t="s">
        <v>10</v>
      </c>
      <c r="D20" s="18"/>
      <c r="E20" s="27">
        <f>E21+E22+E23+E24+E25+E26+E27+E28+E29</f>
        <v>273076</v>
      </c>
    </row>
    <row r="21" spans="1:6" ht="25.5">
      <c r="A21" s="22"/>
      <c r="B21" s="28" t="s">
        <v>32</v>
      </c>
      <c r="C21" s="25" t="s">
        <v>33</v>
      </c>
      <c r="D21" s="29">
        <v>2</v>
      </c>
      <c r="E21" s="30">
        <v>1306.98</v>
      </c>
    </row>
    <row r="22" spans="1:6">
      <c r="A22" s="22"/>
      <c r="B22" s="31" t="s">
        <v>34</v>
      </c>
      <c r="C22" s="32" t="s">
        <v>35</v>
      </c>
      <c r="D22" s="33"/>
      <c r="E22" s="30">
        <f>554.59+347</f>
        <v>901.59</v>
      </c>
    </row>
    <row r="23" spans="1:6">
      <c r="A23" s="22"/>
      <c r="B23" s="28" t="s">
        <v>36</v>
      </c>
      <c r="C23" s="34" t="s">
        <v>33</v>
      </c>
      <c r="D23" s="33">
        <v>1537</v>
      </c>
      <c r="E23" s="30">
        <v>34090.629999999997</v>
      </c>
    </row>
    <row r="24" spans="1:6">
      <c r="A24" s="22"/>
      <c r="B24" s="31" t="s">
        <v>37</v>
      </c>
      <c r="C24" s="32" t="s">
        <v>26</v>
      </c>
      <c r="D24" s="32">
        <v>30</v>
      </c>
      <c r="E24" s="30">
        <v>3422</v>
      </c>
    </row>
    <row r="25" spans="1:6">
      <c r="A25" s="22"/>
      <c r="B25" s="35" t="s">
        <v>38</v>
      </c>
      <c r="C25" s="32" t="s">
        <v>35</v>
      </c>
      <c r="D25" s="32">
        <v>2</v>
      </c>
      <c r="E25" s="30">
        <v>129427</v>
      </c>
    </row>
    <row r="26" spans="1:6">
      <c r="A26" s="22"/>
      <c r="B26" s="31" t="s">
        <v>39</v>
      </c>
      <c r="C26" s="32" t="s">
        <v>33</v>
      </c>
      <c r="D26" s="32">
        <f>9+1.5+10+12+6</f>
        <v>38.5</v>
      </c>
      <c r="E26" s="30">
        <f>3393+8366+1550.44+1838+1276</f>
        <v>16423.440000000002</v>
      </c>
    </row>
    <row r="27" spans="1:6" ht="25.5">
      <c r="A27" s="22"/>
      <c r="B27" s="35" t="s">
        <v>40</v>
      </c>
      <c r="C27" s="32"/>
      <c r="D27" s="32"/>
      <c r="E27" s="30">
        <f>9299.11+727</f>
        <v>10026.11</v>
      </c>
    </row>
    <row r="28" spans="1:6">
      <c r="A28" s="22"/>
      <c r="B28" s="36" t="s">
        <v>41</v>
      </c>
      <c r="C28" s="37"/>
      <c r="D28" s="37"/>
      <c r="E28" s="38">
        <f>1844.41+60530.89+4613.56+3153.02+2536.37</f>
        <v>72678.25</v>
      </c>
    </row>
    <row r="29" spans="1:6" ht="25.5">
      <c r="A29" s="22"/>
      <c r="B29" s="39" t="s">
        <v>42</v>
      </c>
      <c r="C29" s="32" t="s">
        <v>35</v>
      </c>
      <c r="D29" s="40">
        <v>24</v>
      </c>
      <c r="E29" s="41">
        <v>4800</v>
      </c>
    </row>
    <row r="30" spans="1:6">
      <c r="A30" s="22" t="s">
        <v>43</v>
      </c>
      <c r="B30" s="23" t="s">
        <v>44</v>
      </c>
      <c r="C30" s="18" t="s">
        <v>10</v>
      </c>
      <c r="D30" s="18"/>
      <c r="E30" s="19">
        <f>E9*0.13</f>
        <v>43840.037799999998</v>
      </c>
    </row>
    <row r="31" spans="1:6">
      <c r="A31" s="8" t="s">
        <v>45</v>
      </c>
      <c r="B31" s="9" t="s">
        <v>46</v>
      </c>
      <c r="C31" s="42" t="s">
        <v>10</v>
      </c>
      <c r="D31" s="42" t="s">
        <v>10</v>
      </c>
      <c r="E31" s="43">
        <f>E8+E9-E13</f>
        <v>-544366.44779999997</v>
      </c>
      <c r="F31" s="21"/>
    </row>
    <row r="34" spans="2:5">
      <c r="B34" s="44"/>
      <c r="C34" s="45"/>
      <c r="D34" s="46"/>
      <c r="E34" s="47"/>
    </row>
    <row r="35" spans="2:5">
      <c r="B35" s="48"/>
      <c r="C35" s="49"/>
      <c r="D35" s="50"/>
      <c r="E35" s="47"/>
    </row>
    <row r="36" spans="2:5">
      <c r="B36" s="44"/>
      <c r="C36" s="51"/>
      <c r="D36" s="50"/>
      <c r="E36" s="47"/>
    </row>
    <row r="37" spans="2:5">
      <c r="B37" s="48"/>
      <c r="C37" s="49"/>
      <c r="D37" s="49"/>
      <c r="E37" s="47"/>
    </row>
    <row r="38" spans="2:5">
      <c r="B38" s="52"/>
      <c r="C38" s="49"/>
      <c r="D38" s="49"/>
      <c r="E38" s="47"/>
    </row>
    <row r="39" spans="2:5">
      <c r="B39" s="48"/>
      <c r="C39" s="49"/>
      <c r="D39" s="49"/>
      <c r="E39" s="47"/>
    </row>
    <row r="40" spans="2:5">
      <c r="B40" s="52"/>
      <c r="C40" s="49"/>
      <c r="D40" s="49"/>
      <c r="E40" s="47"/>
    </row>
    <row r="41" spans="2:5">
      <c r="B41" s="48"/>
      <c r="C41" s="49"/>
      <c r="D41" s="49"/>
      <c r="E41" s="47"/>
    </row>
    <row r="42" spans="2:5">
      <c r="B42" s="44"/>
      <c r="C42" s="49"/>
      <c r="D42" s="53"/>
      <c r="E42" s="53"/>
    </row>
  </sheetData>
  <mergeCells count="3">
    <mergeCell ref="A2:E2"/>
    <mergeCell ref="A3:E3"/>
    <mergeCell ref="A4:E4"/>
  </mergeCells>
  <pageMargins left="0.70866141732283472" right="0.70866141732283472" top="0.74803149606299213" bottom="0.74803149606299213" header="0.31496062992125984" footer="0.31496062992125984"/>
  <pageSetup paperSize="9" scale="6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2:C30"/>
  <sheetViews>
    <sheetView workbookViewId="0">
      <selection activeCell="A7" sqref="A7:C12"/>
    </sheetView>
  </sheetViews>
  <sheetFormatPr defaultRowHeight="12.75"/>
  <cols>
    <col min="1" max="1" width="6" style="4" customWidth="1"/>
    <col min="2" max="2" width="46" style="4" customWidth="1"/>
    <col min="3" max="3" width="12.140625" style="4" customWidth="1"/>
    <col min="4" max="16384" width="9.140625" style="4"/>
  </cols>
  <sheetData>
    <row r="2" spans="1:3">
      <c r="A2" s="55" t="s">
        <v>0</v>
      </c>
      <c r="B2" s="55"/>
      <c r="C2" s="55"/>
    </row>
    <row r="3" spans="1:3">
      <c r="A3" s="55" t="s">
        <v>51</v>
      </c>
      <c r="B3" s="55"/>
      <c r="C3" s="55"/>
    </row>
    <row r="4" spans="1:3">
      <c r="A4" s="55" t="s">
        <v>2</v>
      </c>
      <c r="B4" s="55"/>
      <c r="C4" s="55"/>
    </row>
    <row r="5" spans="1:3">
      <c r="A5" s="54"/>
      <c r="B5" s="54"/>
      <c r="C5" s="54"/>
    </row>
    <row r="7" spans="1:3" ht="114.75">
      <c r="A7" s="5" t="s">
        <v>3</v>
      </c>
      <c r="B7" s="5" t="s">
        <v>4</v>
      </c>
      <c r="C7" s="5" t="s">
        <v>52</v>
      </c>
    </row>
    <row r="8" spans="1:3">
      <c r="A8" s="5"/>
      <c r="B8" s="5"/>
      <c r="C8" s="5"/>
    </row>
    <row r="9" spans="1:3" ht="25.5">
      <c r="A9" s="22" t="s">
        <v>47</v>
      </c>
      <c r="B9" s="23" t="s">
        <v>22</v>
      </c>
      <c r="C9" s="24">
        <v>17235.28</v>
      </c>
    </row>
    <row r="10" spans="1:3" ht="25.5">
      <c r="A10" s="22" t="s">
        <v>48</v>
      </c>
      <c r="B10" s="23" t="s">
        <v>25</v>
      </c>
      <c r="C10" s="24">
        <v>114814.74</v>
      </c>
    </row>
    <row r="11" spans="1:3">
      <c r="A11" s="22" t="s">
        <v>49</v>
      </c>
      <c r="B11" s="23" t="s">
        <v>31</v>
      </c>
      <c r="C11" s="27">
        <v>273076</v>
      </c>
    </row>
    <row r="12" spans="1:3">
      <c r="A12" s="22" t="s">
        <v>50</v>
      </c>
      <c r="B12" s="23" t="s">
        <v>44</v>
      </c>
      <c r="C12" s="19">
        <v>43840.04</v>
      </c>
    </row>
    <row r="22" spans="2:3">
      <c r="B22" s="44"/>
      <c r="C22" s="47"/>
    </row>
    <row r="23" spans="2:3">
      <c r="B23" s="48"/>
      <c r="C23" s="47"/>
    </row>
    <row r="24" spans="2:3">
      <c r="B24" s="44"/>
      <c r="C24" s="47"/>
    </row>
    <row r="25" spans="2:3">
      <c r="B25" s="48"/>
      <c r="C25" s="47"/>
    </row>
    <row r="26" spans="2:3">
      <c r="B26" s="48"/>
      <c r="C26" s="47"/>
    </row>
    <row r="27" spans="2:3">
      <c r="B27" s="52"/>
      <c r="C27" s="47"/>
    </row>
    <row r="28" spans="2:3">
      <c r="B28" s="48"/>
      <c r="C28" s="47"/>
    </row>
    <row r="29" spans="2:3">
      <c r="B29" s="48"/>
      <c r="C29" s="47"/>
    </row>
    <row r="30" spans="2:3">
      <c r="B30" s="44"/>
      <c r="C30" s="53"/>
    </row>
  </sheetData>
  <mergeCells count="3">
    <mergeCell ref="A2:C2"/>
    <mergeCell ref="A3:C3"/>
    <mergeCell ref="A4:C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6 мкр, д. 22</vt:lpstr>
      <vt:lpstr>диаграмма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Валентина</cp:lastModifiedBy>
  <cp:lastPrinted>2014-03-31T11:27:11Z</cp:lastPrinted>
  <dcterms:created xsi:type="dcterms:W3CDTF">2014-03-14T05:12:57Z</dcterms:created>
  <dcterms:modified xsi:type="dcterms:W3CDTF">2014-03-31T11:29:43Z</dcterms:modified>
</cp:coreProperties>
</file>