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8 мкр, д. 64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31" i="1"/>
  <c r="E30"/>
  <c r="E28"/>
  <c r="D28"/>
  <c r="E26"/>
  <c r="E24" s="1"/>
  <c r="E25"/>
  <c r="D25"/>
  <c r="E16"/>
  <c r="E10"/>
  <c r="E32" s="1"/>
  <c r="E15" l="1"/>
  <c r="E33" s="1"/>
</calcChain>
</file>

<file path=xl/sharedStrings.xml><?xml version="1.0" encoding="utf-8"?>
<sst xmlns="http://schemas.openxmlformats.org/spreadsheetml/2006/main" count="81" uniqueCount="55">
  <si>
    <t>Информация о выполненных работах на МКД по</t>
  </si>
  <si>
    <t>8 микрорайон, д. 64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</si>
  <si>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</si>
  <si>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</si>
  <si>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</si>
  <si>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</si>
  <si>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</si>
  <si>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</si>
  <si>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</si>
  <si>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</si>
  <si>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</si>
  <si>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</si>
  <si>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</si>
  <si>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</si>
  <si>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</si>
  <si>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</si>
  <si>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</si>
  <si>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</si>
  <si>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</si>
  <si>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2.4.</t>
  </si>
  <si>
    <t xml:space="preserve">  -доход от лифтов 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</si>
  <si>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</si>
  <si>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</si>
  <si>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</si>
  <si>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</si>
  <si>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</si>
  <si>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</si>
  <si>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</si>
  <si>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</si>
  <si>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</si>
  <si>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</si>
  <si>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- вывоз КГМ</t>
  </si>
  <si>
    <t xml:space="preserve">  - обрезка деревьев</t>
  </si>
  <si>
    <t xml:space="preserve">     -дезинсекция подвалов</t>
  </si>
  <si>
    <t>3.3.</t>
  </si>
  <si>
    <t xml:space="preserve">  - текущий ремонт, в том числе:  </t>
  </si>
  <si>
    <t xml:space="preserve">  - ремонт отопления, водопровода, 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</si>
  <si>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</si>
  <si>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</si>
  <si>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</si>
  <si>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</si>
  <si>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канализации, очистка канализационной сети</t>
  </si>
  <si>
    <t xml:space="preserve">  - ремонт кровли</t>
  </si>
  <si>
    <t xml:space="preserve">  - разные работы (смена отливов, демонтаж беседки, общестроительные работы)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</si>
  <si>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</si>
  <si>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</si>
  <si>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</si>
  <si>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</si>
  <si>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</si>
  <si>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</si>
  <si>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</si>
  <si>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</si>
  <si>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</si>
  <si>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8 микрорайон, д.64</t>
  </si>
  <si>
    <t>8 микрорайон,дом 64 Структура затрат по статье "Содержание и ремонт МКД"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</si>
</sst>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" fontId="2" fillId="0" borderId="1" xfId="0" applyNumberFormat="1" applyFont="1" applyBorder="1"/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8 микрорайон,дом 64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8 микрорайон,дом 64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127370.52</c:v>
                </c:pt>
                <c:pt idx="2">
                  <c:v>241076.8</c:v>
                </c:pt>
                <c:pt idx="3">
                  <c:v>252937</c:v>
                </c:pt>
                <c:pt idx="4">
                  <c:v>69265.91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1362075</xdr:rowOff>
    </xdr:from>
    <xdr:to>
      <xdr:col>14</xdr:col>
      <xdr:colOff>571499</xdr:colOff>
      <xdr:row>33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>
    <tabColor rgb="FFFFFF00"/>
    <pageSetUpPr fitToPage="1"/>
  </sheetPr>
  <dimension ref="A2:I44"/>
  <sheetViews>
    <sheetView tabSelected="1" workbookViewId="0">
      <selection activeCell="G16" sqref="G16:I16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6" width="10.140625" style="2" bestFit="1" customWidth="1"/>
    <col min="7" max="7" width="14.7109375" style="2" customWidth="1"/>
    <col min="8" max="8" width="9.140625" style="2"/>
    <col min="9" max="9" width="10.140625" style="2" bestFit="1" customWidth="1"/>
    <col min="10" max="16384" width="9.140625" style="2"/>
  </cols>
  <sheetData>
    <row r="2" spans="1:9">
      <c r="A2" s="60" t="s">
        <v>0</v>
      </c>
      <c r="B2" s="60"/>
      <c r="C2" s="60"/>
      <c r="D2" s="60"/>
      <c r="E2" s="60"/>
    </row>
    <row r="3" spans="1:9">
      <c r="A3" s="60" t="s">
        <v>1</v>
      </c>
      <c r="B3" s="60"/>
      <c r="C3" s="60"/>
      <c r="D3" s="60"/>
      <c r="E3" s="60"/>
    </row>
    <row r="4" spans="1:9">
      <c r="A4" s="60" t="s">
        <v>2</v>
      </c>
      <c r="B4" s="60"/>
      <c r="C4" s="60"/>
      <c r="D4" s="60"/>
      <c r="E4" s="60"/>
    </row>
    <row r="6" spans="1:9">
      <c r="E6" s="3"/>
    </row>
    <row r="7" spans="1:9" ht="38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</row>
    <row r="8" spans="1:9">
      <c r="A8" s="4">
        <v>1</v>
      </c>
      <c r="B8" s="4">
        <v>2</v>
      </c>
      <c r="C8" s="5">
        <v>3</v>
      </c>
      <c r="D8" s="6">
        <v>4</v>
      </c>
      <c r="E8" s="6">
        <v>5</v>
      </c>
    </row>
    <row r="9" spans="1:9" ht="25.5">
      <c r="A9" s="7" t="s">
        <v>8</v>
      </c>
      <c r="B9" s="8" t="s">
        <v>9</v>
      </c>
      <c r="C9" s="9" t="s">
        <v>10</v>
      </c>
      <c r="D9" s="9" t="s">
        <v>10</v>
      </c>
      <c r="E9" s="10">
        <v>-509335.62</v>
      </c>
    </row>
    <row r="10" spans="1:9">
      <c r="A10" s="11" t="s">
        <v>11</v>
      </c>
      <c r="B10" s="12" t="s">
        <v>12</v>
      </c>
      <c r="C10" s="13"/>
      <c r="D10" s="14"/>
      <c r="E10" s="15">
        <f>E11+E12+E13+E14</f>
        <v>532814.72</v>
      </c>
      <c r="F10" s="3"/>
      <c r="G10" s="3"/>
    </row>
    <row r="11" spans="1:9">
      <c r="A11" s="4" t="s">
        <v>13</v>
      </c>
      <c r="B11" s="16" t="s">
        <v>14</v>
      </c>
      <c r="C11" s="17" t="s">
        <v>10</v>
      </c>
      <c r="D11" s="17" t="s">
        <v>10</v>
      </c>
      <c r="E11" s="18">
        <v>480973.48</v>
      </c>
    </row>
    <row r="12" spans="1:9">
      <c r="A12" s="4" t="s">
        <v>15</v>
      </c>
      <c r="B12" s="16" t="s">
        <v>16</v>
      </c>
      <c r="C12" s="17" t="s">
        <v>10</v>
      </c>
      <c r="D12" s="17" t="s">
        <v>10</v>
      </c>
      <c r="E12" s="18">
        <v>25182.05</v>
      </c>
    </row>
    <row r="13" spans="1:9">
      <c r="A13" s="4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9">
      <c r="A14" s="4" t="s">
        <v>19</v>
      </c>
      <c r="B14" s="16" t="s">
        <v>20</v>
      </c>
      <c r="C14" s="17" t="s">
        <v>10</v>
      </c>
      <c r="D14" s="17" t="s">
        <v>10</v>
      </c>
      <c r="E14" s="18">
        <v>26659.19</v>
      </c>
    </row>
    <row r="15" spans="1:9">
      <c r="A15" s="19" t="s">
        <v>21</v>
      </c>
      <c r="B15" s="12" t="s">
        <v>22</v>
      </c>
      <c r="C15" s="13"/>
      <c r="D15" s="14"/>
      <c r="E15" s="15">
        <f>E16+E17+E18+E19+E20+E21+E22+E23+E24+E32</f>
        <v>690650.23360000004</v>
      </c>
      <c r="F15" s="3"/>
      <c r="G15" s="3"/>
    </row>
    <row r="16" spans="1:9" ht="25.5">
      <c r="A16" s="20" t="s">
        <v>23</v>
      </c>
      <c r="B16" s="21" t="s">
        <v>24</v>
      </c>
      <c r="C16" s="17" t="s">
        <v>10</v>
      </c>
      <c r="D16" s="17" t="s">
        <v>10</v>
      </c>
      <c r="E16" s="22">
        <f>17595.79+109478.16</f>
        <v>127073.95000000001</v>
      </c>
      <c r="G16" s="3"/>
      <c r="I16" s="3"/>
    </row>
    <row r="17" spans="1:7">
      <c r="A17" s="20"/>
      <c r="B17" s="21" t="s">
        <v>25</v>
      </c>
      <c r="C17" s="17"/>
      <c r="D17" s="17"/>
      <c r="E17" s="22">
        <v>296.57</v>
      </c>
    </row>
    <row r="18" spans="1:7" ht="25.5">
      <c r="A18" s="20" t="s">
        <v>26</v>
      </c>
      <c r="B18" s="21" t="s">
        <v>27</v>
      </c>
      <c r="C18" s="23" t="s">
        <v>28</v>
      </c>
      <c r="D18" s="24">
        <v>2565.88</v>
      </c>
      <c r="E18" s="22">
        <v>230380.13</v>
      </c>
      <c r="G18" s="3"/>
    </row>
    <row r="19" spans="1:7">
      <c r="A19" s="20"/>
      <c r="B19" s="21" t="s">
        <v>29</v>
      </c>
      <c r="C19" s="25" t="s">
        <v>28</v>
      </c>
      <c r="D19" s="26">
        <v>1500</v>
      </c>
      <c r="E19" s="27">
        <v>5250</v>
      </c>
    </row>
    <row r="20" spans="1:7">
      <c r="A20" s="20"/>
      <c r="B20" s="21" t="s">
        <v>30</v>
      </c>
      <c r="C20" s="23"/>
      <c r="D20" s="24"/>
      <c r="E20" s="22">
        <v>1285.53</v>
      </c>
    </row>
    <row r="21" spans="1:7">
      <c r="A21" s="20"/>
      <c r="B21" s="28" t="s">
        <v>31</v>
      </c>
      <c r="C21" s="23"/>
      <c r="D21" s="23"/>
      <c r="E21" s="22">
        <v>1218.8900000000001</v>
      </c>
    </row>
    <row r="22" spans="1:7">
      <c r="A22" s="20"/>
      <c r="B22" s="28" t="s">
        <v>32</v>
      </c>
      <c r="C22" s="23"/>
      <c r="D22" s="23"/>
      <c r="E22" s="22">
        <v>1502.25</v>
      </c>
    </row>
    <row r="23" spans="1:7">
      <c r="A23" s="20"/>
      <c r="B23" s="28" t="s">
        <v>33</v>
      </c>
      <c r="C23" s="23"/>
      <c r="D23" s="23"/>
      <c r="E23" s="22">
        <v>1440</v>
      </c>
    </row>
    <row r="24" spans="1:7">
      <c r="A24" s="20" t="s">
        <v>34</v>
      </c>
      <c r="B24" s="28" t="s">
        <v>35</v>
      </c>
      <c r="C24" s="23"/>
      <c r="D24" s="23"/>
      <c r="E24" s="18">
        <f>E25+E26+E27+E28+E29+E30+E31</f>
        <v>252937</v>
      </c>
    </row>
    <row r="25" spans="1:7" ht="25.5">
      <c r="A25" s="20"/>
      <c r="B25" s="29" t="s">
        <v>36</v>
      </c>
      <c r="C25" s="23" t="s">
        <v>37</v>
      </c>
      <c r="D25" s="30">
        <f>34+16+14+15</f>
        <v>79</v>
      </c>
      <c r="E25" s="31">
        <f>13531+5703.01+5802+13165</f>
        <v>38201.01</v>
      </c>
    </row>
    <row r="26" spans="1:7">
      <c r="A26" s="20"/>
      <c r="B26" s="32" t="s">
        <v>38</v>
      </c>
      <c r="C26" s="33" t="s">
        <v>39</v>
      </c>
      <c r="D26" s="34"/>
      <c r="E26" s="31">
        <f>423.62+2779.95+438</f>
        <v>3641.5699999999997</v>
      </c>
    </row>
    <row r="27" spans="1:7">
      <c r="A27" s="20"/>
      <c r="B27" s="29" t="s">
        <v>40</v>
      </c>
      <c r="C27" s="35" t="s">
        <v>37</v>
      </c>
      <c r="D27" s="34">
        <v>3208</v>
      </c>
      <c r="E27" s="31">
        <v>71070</v>
      </c>
    </row>
    <row r="28" spans="1:7">
      <c r="A28" s="20"/>
      <c r="B28" s="32" t="s">
        <v>41</v>
      </c>
      <c r="C28" s="35" t="s">
        <v>37</v>
      </c>
      <c r="D28" s="33">
        <f>12.5+5+1.25</f>
        <v>18.75</v>
      </c>
      <c r="E28" s="31">
        <f>2989+2521+1543+3673+779.91</f>
        <v>11505.91</v>
      </c>
    </row>
    <row r="29" spans="1:7">
      <c r="A29" s="20"/>
      <c r="B29" s="36" t="s">
        <v>42</v>
      </c>
      <c r="C29" s="25" t="s">
        <v>28</v>
      </c>
      <c r="D29" s="33">
        <v>60</v>
      </c>
      <c r="E29" s="31">
        <v>5900</v>
      </c>
    </row>
    <row r="30" spans="1:7" ht="25.5">
      <c r="A30" s="20"/>
      <c r="B30" s="37" t="s">
        <v>43</v>
      </c>
      <c r="C30" s="33"/>
      <c r="D30" s="33"/>
      <c r="E30" s="31">
        <f>1510+613.98+27358+32395</f>
        <v>61876.979999999996</v>
      </c>
    </row>
    <row r="31" spans="1:7">
      <c r="A31" s="20"/>
      <c r="B31" s="38" t="s">
        <v>44</v>
      </c>
      <c r="C31" s="39"/>
      <c r="D31" s="39"/>
      <c r="E31" s="40">
        <f>13096.38+10912.05+5794.02+488+29111.09+1339.99</f>
        <v>60741.53</v>
      </c>
    </row>
    <row r="32" spans="1:7">
      <c r="A32" s="20" t="s">
        <v>45</v>
      </c>
      <c r="B32" s="21" t="s">
        <v>46</v>
      </c>
      <c r="C32" s="17" t="s">
        <v>10</v>
      </c>
      <c r="D32" s="17"/>
      <c r="E32" s="22">
        <f>E10*0.13</f>
        <v>69265.9136</v>
      </c>
    </row>
    <row r="33" spans="1:6">
      <c r="A33" s="7" t="s">
        <v>47</v>
      </c>
      <c r="B33" s="8" t="s">
        <v>48</v>
      </c>
      <c r="C33" s="41" t="s">
        <v>10</v>
      </c>
      <c r="D33" s="41" t="s">
        <v>10</v>
      </c>
      <c r="E33" s="42">
        <f>E9+E10-E15</f>
        <v>-667171.13360000006</v>
      </c>
      <c r="F33" s="3"/>
    </row>
    <row r="34" spans="1:6">
      <c r="E34" s="3"/>
    </row>
    <row r="35" spans="1:6">
      <c r="B35" s="43"/>
      <c r="C35" s="44"/>
      <c r="D35" s="45"/>
      <c r="E35" s="46"/>
    </row>
    <row r="36" spans="1:6">
      <c r="B36" s="43"/>
      <c r="C36" s="44"/>
      <c r="D36" s="45"/>
      <c r="E36" s="46"/>
    </row>
    <row r="37" spans="1:6">
      <c r="B37" s="47"/>
      <c r="C37" s="48"/>
      <c r="D37" s="48"/>
      <c r="E37" s="49"/>
    </row>
    <row r="38" spans="1:6">
      <c r="B38" s="50"/>
      <c r="C38" s="51"/>
      <c r="D38" s="52"/>
      <c r="E38" s="44"/>
    </row>
    <row r="39" spans="1:6">
      <c r="B39" s="53"/>
      <c r="C39" s="54"/>
      <c r="D39" s="55"/>
      <c r="E39" s="44"/>
    </row>
    <row r="40" spans="1:6">
      <c r="B40" s="50"/>
      <c r="C40" s="56"/>
      <c r="D40" s="55"/>
      <c r="E40" s="44"/>
    </row>
    <row r="41" spans="1:6">
      <c r="B41" s="53"/>
      <c r="C41" s="56"/>
      <c r="D41" s="54"/>
      <c r="E41" s="44"/>
    </row>
    <row r="42" spans="1:6">
      <c r="B42" s="57"/>
      <c r="C42" s="44"/>
      <c r="D42" s="54"/>
      <c r="E42" s="44"/>
    </row>
    <row r="43" spans="1:6">
      <c r="B43" s="57"/>
      <c r="C43" s="54"/>
      <c r="D43" s="54"/>
      <c r="E43" s="44"/>
    </row>
    <row r="44" spans="1:6">
      <c r="B44" s="53"/>
      <c r="C44" s="54"/>
      <c r="D44" s="54"/>
      <c r="E44" s="44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A7" sqref="A7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60" t="s">
        <v>0</v>
      </c>
      <c r="B2" s="60"/>
      <c r="C2" s="60"/>
    </row>
    <row r="3" spans="1:3">
      <c r="A3" s="60" t="s">
        <v>53</v>
      </c>
      <c r="B3" s="60"/>
      <c r="C3" s="60"/>
    </row>
    <row r="4" spans="1:3">
      <c r="A4" s="60" t="s">
        <v>2</v>
      </c>
      <c r="B4" s="60"/>
      <c r="C4" s="60"/>
    </row>
    <row r="5" spans="1:3">
      <c r="A5" s="1"/>
      <c r="B5" s="1"/>
      <c r="C5" s="1"/>
    </row>
    <row r="7" spans="1:3" ht="114.75">
      <c r="A7" s="4" t="s">
        <v>3</v>
      </c>
      <c r="B7" s="4" t="s">
        <v>4</v>
      </c>
      <c r="C7" s="4" t="s">
        <v>54</v>
      </c>
    </row>
    <row r="8" spans="1:3">
      <c r="A8" s="4"/>
      <c r="B8" s="4"/>
      <c r="C8" s="4"/>
    </row>
    <row r="9" spans="1:3" ht="25.5">
      <c r="A9" s="20" t="s">
        <v>49</v>
      </c>
      <c r="B9" s="21" t="s">
        <v>24</v>
      </c>
      <c r="C9" s="22">
        <v>127370.52</v>
      </c>
    </row>
    <row r="10" spans="1:3" ht="25.5">
      <c r="A10" s="20" t="s">
        <v>50</v>
      </c>
      <c r="B10" s="21" t="s">
        <v>27</v>
      </c>
      <c r="C10" s="22">
        <v>241076.8</v>
      </c>
    </row>
    <row r="11" spans="1:3">
      <c r="A11" s="20" t="s">
        <v>51</v>
      </c>
      <c r="B11" s="21" t="s">
        <v>35</v>
      </c>
      <c r="C11" s="58">
        <v>252937</v>
      </c>
    </row>
    <row r="12" spans="1:3">
      <c r="A12" s="20" t="s">
        <v>52</v>
      </c>
      <c r="B12" s="21" t="s">
        <v>46</v>
      </c>
      <c r="C12" s="18">
        <v>69265.91</v>
      </c>
    </row>
    <row r="22" spans="2:3">
      <c r="B22" s="50"/>
      <c r="C22" s="44"/>
    </row>
    <row r="23" spans="2:3">
      <c r="B23" s="53"/>
      <c r="C23" s="44"/>
    </row>
    <row r="24" spans="2:3">
      <c r="B24" s="50"/>
      <c r="C24" s="44"/>
    </row>
    <row r="25" spans="2:3">
      <c r="B25" s="53"/>
      <c r="C25" s="44"/>
    </row>
    <row r="26" spans="2:3">
      <c r="B26" s="53"/>
      <c r="C26" s="44"/>
    </row>
    <row r="27" spans="2:3">
      <c r="B27" s="57"/>
      <c r="C27" s="44"/>
    </row>
    <row r="28" spans="2:3">
      <c r="B28" s="53"/>
      <c r="C28" s="44"/>
    </row>
    <row r="29" spans="2:3">
      <c r="B29" s="53"/>
      <c r="C29" s="44"/>
    </row>
    <row r="30" spans="2:3">
      <c r="B30" s="50"/>
      <c r="C30" s="59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мкр, д. 64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2014-03-31T12:21:37Z</cp:lastPrinted>
  <dcterms:created xsi:type="dcterms:W3CDTF">2014-03-20T12:22:28Z</dcterms:created>
  <dcterms:modified xsi:type="dcterms:W3CDTF">2014-03-31T12:22:54Z</dcterms:modified>
</cp:coreProperties>
</file>