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225" windowWidth="15120" windowHeight="7890"/>
  </bookViews>
  <sheets>
    <sheet name="Лиджиева,16 &quot;б&quot;" sheetId="1" r:id="rId1"/>
    <sheet name="диаграмма" sheetId="4" r:id="rId2"/>
  </sheets>
  <calcPr calcId="125725"/>
</workbook>
</file>

<file path=xl/calcChain.xml><?xml version="1.0" encoding="utf-8"?>
<calcChain xmlns="http://schemas.openxmlformats.org/spreadsheetml/2006/main">
  <c r="E26" i="1"/>
  <c r="E29"/>
  <c r="E15"/>
  <c r="E21"/>
  <c r="E20"/>
  <c r="E31" l="1"/>
  <c r="E19" s="1"/>
  <c r="E32" l="1"/>
</calcChain>
</file>

<file path=xl/sharedStrings.xml><?xml version="1.0" encoding="utf-8"?>
<sst xmlns="http://schemas.openxmlformats.org/spreadsheetml/2006/main" count="72" uniqueCount="51">
  <si>
    <t>Информация о выполненных работах на МКД по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</si>
  <si>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</si>
  <si>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</si>
  <si>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</si>
  <si>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</si>
  <si>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</si>
  <si>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</si>
  <si>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</si>
  <si>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</si>
  <si>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</si>
  <si>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</si>
  <si>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</si>
  <si>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</si>
  <si>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</si>
  <si>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</si>
  <si>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</si>
  <si>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</si>
  <si>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</si>
  <si>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</si>
  <si>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3.2.</t>
  </si>
  <si>
    <t xml:space="preserve">  - санитарное содержание (уборка придомовой территории и подъездов)</t>
  </si>
  <si>
    <t>3.3.</t>
  </si>
  <si>
    <t xml:space="preserve">  - текущий ремонт, в том числе:  </t>
  </si>
  <si>
    <t>кв.м.</t>
  </si>
  <si>
    <t xml:space="preserve">   - материалы</t>
  </si>
  <si>
    <t>3.4.</t>
  </si>
  <si>
    <t xml:space="preserve">  - услуги управления</t>
  </si>
  <si>
    <t>4.</t>
  </si>
  <si>
    <t xml:space="preserve">  за 2013 год по состоянию на «31» декабря 2013 года</t>
  </si>
  <si>
    <t>3.3.8.</t>
  </si>
  <si>
    <t>Остаток денежных средств на 01.01.2014 г.</t>
  </si>
  <si>
    <t xml:space="preserve">  - ремонт электроосвещения</t>
  </si>
  <si>
    <t xml:space="preserve">  - газонокошение</t>
  </si>
  <si>
    <t>Приложение №1.</t>
  </si>
  <si>
    <r>
      <t>м</t>
    </r>
    <r>
      <rPr>
        <vertAlign val="superscript"/>
        <sz val="9"/>
        <color theme="1"/>
        <rFont val="Tahoma"/>
        <family val="2"/>
        <charset val="204"/>
      </rPr>
      <t>2</t>
    </r>
  </si>
  <si>
    <t>шт.</t>
  </si>
  <si>
    <t>вывоз КГМ</t>
  </si>
  <si>
    <t>инвентарь</t>
  </si>
  <si>
    <t>1</t>
  </si>
  <si>
    <t>2</t>
  </si>
  <si>
    <t>3</t>
  </si>
  <si>
    <t>4</t>
  </si>
  <si>
    <t>Остаток неиспользованных денежных средств на 01.01.2013 г.</t>
  </si>
  <si>
    <t>дезсервис</t>
  </si>
  <si>
    <t>ул.Лиджиева ,д.16 "б"</t>
  </si>
  <si>
    <t xml:space="preserve">  - доход от котельной</t>
  </si>
  <si>
    <t>ул.Лиджиева, д.16 "б"</t>
  </si>
  <si>
    <t>ул.Лиджиева,дом 16 "б" Структура затрат по статье "Содержание и ремонт МКД"</t>
  </si>
  <si>
    <t xml:space="preserve">  - ремонт отопления</t>
  </si>
  <si>
    <t>м</t>
  </si>
  <si>
    <t xml:space="preserve">   - установка домофона  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</si>
</sst>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1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vertAlign val="superscript"/>
      <sz val="9"/>
      <color theme="1"/>
      <name val="Tahoma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64">
    <xf numFmtId="0" fontId="0" fillId="0" borderId="0" xfId="0"/>
    <xf numFmtId="0" fontId="1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164" fontId="1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 vertical="top" wrapText="1"/>
    </xf>
    <xf numFmtId="3" fontId="5" fillId="4" borderId="1" xfId="0" applyNumberFormat="1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vertical="top"/>
    </xf>
    <xf numFmtId="2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4" fontId="6" fillId="6" borderId="1" xfId="0" applyNumberFormat="1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4" fontId="2" fillId="5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Лиджиева, дом 16</a:t>
            </a:r>
            <a:r>
              <a:rPr lang="ru-RU" baseline="0"/>
              <a:t> "б"</a:t>
            </a:r>
            <a:endParaRPr lang="ru-RU"/>
          </a:p>
          <a:p>
            <a:pPr>
              <a:defRPr/>
            </a:pPr>
            <a:r>
              <a:rPr lang="ru-RU" sz="1400"/>
              <a:t>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диаграмма!$C$7</c:f>
              <c:strCache>
                <c:ptCount val="1"/>
                <c:pt idx="0">
                  <c:v>ул.Лиджиева,дом 16 "б"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  <c:showLeaderLines val="1"/>
          </c:dLbls>
          <c:cat>
            <c:multiLvlStrRef>
              <c:f>диаграмма!$A$8:$B$12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ремонт, в том числе: 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диаграмма!$C$8:$C$12</c:f>
              <c:numCache>
                <c:formatCode>#,##0.00</c:formatCode>
                <c:ptCount val="5"/>
                <c:pt idx="1">
                  <c:v>29109.55</c:v>
                </c:pt>
                <c:pt idx="2">
                  <c:v>56145.14</c:v>
                </c:pt>
                <c:pt idx="3">
                  <c:v>74232</c:v>
                </c:pt>
                <c:pt idx="4">
                  <c:v>13746.22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6</xdr:row>
      <xdr:rowOff>1447800</xdr:rowOff>
    </xdr:from>
    <xdr:to>
      <xdr:col>15</xdr:col>
      <xdr:colOff>57149</xdr:colOff>
      <xdr:row>31</xdr:row>
      <xdr:rowOff>9524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6:E32"/>
  <sheetViews>
    <sheetView tabSelected="1" topLeftCell="A7" workbookViewId="0">
      <selection activeCell="E27" sqref="E27"/>
    </sheetView>
  </sheetViews>
  <sheetFormatPr defaultRowHeight="15"/>
  <cols>
    <col min="1" max="1" width="5.85546875" customWidth="1"/>
    <col min="2" max="2" width="37.5703125" customWidth="1"/>
    <col min="3" max="3" width="7.7109375" customWidth="1"/>
    <col min="4" max="4" width="7.85546875" customWidth="1"/>
    <col min="5" max="5" width="26.7109375" customWidth="1"/>
  </cols>
  <sheetData>
    <row r="6" spans="1:5">
      <c r="E6" s="29" t="s">
        <v>33</v>
      </c>
    </row>
    <row r="7" spans="1:5">
      <c r="A7" s="1"/>
      <c r="B7" s="1"/>
      <c r="C7" s="1"/>
      <c r="D7" s="2"/>
      <c r="E7" s="3"/>
    </row>
    <row r="8" spans="1:5">
      <c r="A8" s="55" t="s">
        <v>0</v>
      </c>
      <c r="B8" s="55"/>
      <c r="C8" s="55"/>
      <c r="D8" s="55"/>
      <c r="E8" s="55"/>
    </row>
    <row r="9" spans="1:5">
      <c r="A9" s="55" t="s">
        <v>44</v>
      </c>
      <c r="B9" s="55"/>
      <c r="C9" s="55"/>
      <c r="D9" s="55"/>
      <c r="E9" s="55"/>
    </row>
    <row r="10" spans="1:5">
      <c r="A10" s="55" t="s">
        <v>28</v>
      </c>
      <c r="B10" s="55"/>
      <c r="C10" s="55"/>
      <c r="D10" s="55"/>
      <c r="E10" s="55"/>
    </row>
    <row r="11" spans="1:5">
      <c r="A11" s="4"/>
      <c r="B11" s="4"/>
      <c r="C11" s="4"/>
      <c r="D11" s="4"/>
      <c r="E11" s="4"/>
    </row>
    <row r="12" spans="1:5" ht="51">
      <c r="A12" s="5" t="s">
        <v>1</v>
      </c>
      <c r="B12" s="5" t="s">
        <v>2</v>
      </c>
      <c r="C12" s="5" t="s">
        <v>3</v>
      </c>
      <c r="D12" s="5" t="s">
        <v>4</v>
      </c>
      <c r="E12" s="5" t="s">
        <v>5</v>
      </c>
    </row>
    <row r="13" spans="1:5">
      <c r="A13" s="5">
        <v>1</v>
      </c>
      <c r="B13" s="5">
        <v>2</v>
      </c>
      <c r="C13" s="6">
        <v>3</v>
      </c>
      <c r="D13" s="7">
        <v>4</v>
      </c>
      <c r="E13" s="7">
        <v>5</v>
      </c>
    </row>
    <row r="14" spans="1:5" ht="25.5">
      <c r="A14" s="8" t="s">
        <v>6</v>
      </c>
      <c r="B14" s="9" t="s">
        <v>42</v>
      </c>
      <c r="C14" s="10" t="s">
        <v>7</v>
      </c>
      <c r="D14" s="10" t="s">
        <v>7</v>
      </c>
      <c r="E14" s="22">
        <v>-455373.88</v>
      </c>
    </row>
    <row r="15" spans="1:5">
      <c r="A15" s="11" t="s">
        <v>8</v>
      </c>
      <c r="B15" s="12" t="s">
        <v>9</v>
      </c>
      <c r="C15" s="13"/>
      <c r="D15" s="14"/>
      <c r="E15" s="23">
        <f>E16+E17+E18</f>
        <v>105740.14</v>
      </c>
    </row>
    <row r="16" spans="1:5" ht="25.5">
      <c r="A16" s="5" t="s">
        <v>10</v>
      </c>
      <c r="B16" s="15" t="s">
        <v>11</v>
      </c>
      <c r="C16" s="16" t="s">
        <v>7</v>
      </c>
      <c r="D16" s="16" t="s">
        <v>7</v>
      </c>
      <c r="E16" s="53">
        <v>40930.639999999999</v>
      </c>
    </row>
    <row r="17" spans="1:5" ht="25.5">
      <c r="A17" s="5" t="s">
        <v>12</v>
      </c>
      <c r="B17" s="15" t="s">
        <v>13</v>
      </c>
      <c r="C17" s="16" t="s">
        <v>7</v>
      </c>
      <c r="D17" s="16" t="s">
        <v>7</v>
      </c>
      <c r="E17" s="53">
        <v>0</v>
      </c>
    </row>
    <row r="18" spans="1:5">
      <c r="A18" s="5" t="s">
        <v>14</v>
      </c>
      <c r="B18" s="15" t="s">
        <v>45</v>
      </c>
      <c r="C18" s="16" t="s">
        <v>7</v>
      </c>
      <c r="D18" s="16" t="s">
        <v>7</v>
      </c>
      <c r="E18" s="53">
        <v>64809.5</v>
      </c>
    </row>
    <row r="19" spans="1:5">
      <c r="A19" s="17" t="s">
        <v>15</v>
      </c>
      <c r="B19" s="12" t="s">
        <v>16</v>
      </c>
      <c r="C19" s="13"/>
      <c r="D19" s="14"/>
      <c r="E19" s="23">
        <f>E20+E21+E22+E23+E24+E25+E26+E31</f>
        <v>163504.90820000001</v>
      </c>
    </row>
    <row r="20" spans="1:5" ht="33.75">
      <c r="A20" s="18" t="s">
        <v>17</v>
      </c>
      <c r="B20" s="19" t="s">
        <v>18</v>
      </c>
      <c r="C20" s="20" t="s">
        <v>7</v>
      </c>
      <c r="D20" s="20" t="s">
        <v>7</v>
      </c>
      <c r="E20" s="51">
        <f>1740.01+27369.54</f>
        <v>29109.55</v>
      </c>
    </row>
    <row r="21" spans="1:5" ht="22.5">
      <c r="A21" s="18" t="s">
        <v>19</v>
      </c>
      <c r="B21" s="19" t="s">
        <v>20</v>
      </c>
      <c r="C21" s="30" t="s">
        <v>34</v>
      </c>
      <c r="D21" s="31"/>
      <c r="E21" s="51">
        <f>3795*12*1.202</f>
        <v>54739.079999999994</v>
      </c>
    </row>
    <row r="22" spans="1:5">
      <c r="A22" s="18"/>
      <c r="B22" s="19" t="s">
        <v>37</v>
      </c>
      <c r="C22" s="30"/>
      <c r="D22" s="31"/>
      <c r="E22" s="51">
        <v>1285.53</v>
      </c>
    </row>
    <row r="23" spans="1:5">
      <c r="A23" s="27"/>
      <c r="B23" s="28" t="s">
        <v>32</v>
      </c>
      <c r="C23" s="16" t="s">
        <v>23</v>
      </c>
      <c r="D23" s="32">
        <v>960</v>
      </c>
      <c r="E23" s="54"/>
    </row>
    <row r="24" spans="1:5">
      <c r="A24" s="27"/>
      <c r="B24" s="28" t="s">
        <v>43</v>
      </c>
      <c r="C24" s="16"/>
      <c r="D24" s="32"/>
      <c r="E24" s="54"/>
    </row>
    <row r="25" spans="1:5">
      <c r="A25" s="27"/>
      <c r="B25" s="28" t="s">
        <v>36</v>
      </c>
      <c r="C25" s="16"/>
      <c r="D25" s="32"/>
      <c r="E25" s="52">
        <v>120.53</v>
      </c>
    </row>
    <row r="26" spans="1:5">
      <c r="A26" s="18" t="s">
        <v>21</v>
      </c>
      <c r="B26" s="19" t="s">
        <v>22</v>
      </c>
      <c r="C26" s="20" t="s">
        <v>7</v>
      </c>
      <c r="D26" s="20"/>
      <c r="E26" s="25">
        <f>E27+E29+E30+E28</f>
        <v>64504</v>
      </c>
    </row>
    <row r="27" spans="1:5">
      <c r="A27" s="18"/>
      <c r="B27" s="28" t="s">
        <v>48</v>
      </c>
      <c r="C27" s="34" t="s">
        <v>49</v>
      </c>
      <c r="D27" s="35">
        <v>15</v>
      </c>
      <c r="E27" s="33">
        <v>13583</v>
      </c>
    </row>
    <row r="28" spans="1:5">
      <c r="A28" s="18"/>
      <c r="B28" s="28" t="s">
        <v>31</v>
      </c>
      <c r="C28" s="61"/>
      <c r="D28" s="61"/>
      <c r="E28" s="62">
        <v>465.16</v>
      </c>
    </row>
    <row r="29" spans="1:5">
      <c r="A29" s="57" t="s">
        <v>29</v>
      </c>
      <c r="B29" s="58" t="s">
        <v>24</v>
      </c>
      <c r="C29" s="59"/>
      <c r="D29" s="59"/>
      <c r="E29" s="63">
        <f>5055.84</f>
        <v>5055.84</v>
      </c>
    </row>
    <row r="30" spans="1:5">
      <c r="A30" s="57"/>
      <c r="B30" s="60" t="s">
        <v>50</v>
      </c>
      <c r="C30" s="37" t="s">
        <v>35</v>
      </c>
      <c r="D30" s="36">
        <v>1</v>
      </c>
      <c r="E30" s="36">
        <v>45400</v>
      </c>
    </row>
    <row r="31" spans="1:5">
      <c r="A31" s="18" t="s">
        <v>25</v>
      </c>
      <c r="B31" s="19" t="s">
        <v>26</v>
      </c>
      <c r="C31" s="20" t="s">
        <v>7</v>
      </c>
      <c r="D31" s="20"/>
      <c r="E31" s="24">
        <f>E15*13%</f>
        <v>13746.218200000001</v>
      </c>
    </row>
    <row r="32" spans="1:5" ht="25.5">
      <c r="A32" s="8" t="s">
        <v>27</v>
      </c>
      <c r="B32" s="9" t="s">
        <v>30</v>
      </c>
      <c r="C32" s="21" t="s">
        <v>7</v>
      </c>
      <c r="D32" s="21" t="s">
        <v>7</v>
      </c>
      <c r="E32" s="26">
        <f>E14+E15-E19</f>
        <v>-513138.6482</v>
      </c>
    </row>
  </sheetData>
  <mergeCells count="3">
    <mergeCell ref="A8:E8"/>
    <mergeCell ref="A9:E9"/>
    <mergeCell ref="A10:E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C30"/>
  <sheetViews>
    <sheetView workbookViewId="0">
      <selection activeCell="C13" sqref="C13"/>
    </sheetView>
  </sheetViews>
  <sheetFormatPr defaultRowHeight="12.75"/>
  <cols>
    <col min="1" max="1" width="6" style="38" customWidth="1"/>
    <col min="2" max="2" width="46" style="38" customWidth="1"/>
    <col min="3" max="3" width="12.140625" style="38" customWidth="1"/>
    <col min="4" max="16384" width="9.140625" style="38"/>
  </cols>
  <sheetData>
    <row r="2" spans="1:3">
      <c r="A2" s="56" t="s">
        <v>0</v>
      </c>
      <c r="B2" s="56"/>
      <c r="C2" s="56"/>
    </row>
    <row r="3" spans="1:3">
      <c r="A3" s="56" t="s">
        <v>46</v>
      </c>
      <c r="B3" s="56"/>
      <c r="C3" s="56"/>
    </row>
    <row r="4" spans="1:3">
      <c r="A4" s="56" t="s">
        <v>28</v>
      </c>
      <c r="B4" s="56"/>
      <c r="C4" s="56"/>
    </row>
    <row r="5" spans="1:3">
      <c r="A5" s="39"/>
      <c r="B5" s="39"/>
      <c r="C5" s="39"/>
    </row>
    <row r="7" spans="1:3" ht="102">
      <c r="A7" s="40" t="s">
        <v>1</v>
      </c>
      <c r="B7" s="40" t="s">
        <v>2</v>
      </c>
      <c r="C7" s="40" t="s">
        <v>47</v>
      </c>
    </row>
    <row r="8" spans="1:3">
      <c r="A8" s="40"/>
      <c r="B8" s="40"/>
      <c r="C8" s="40"/>
    </row>
    <row r="9" spans="1:3" ht="25.5">
      <c r="A9" s="41" t="s">
        <v>38</v>
      </c>
      <c r="B9" s="42" t="s">
        <v>18</v>
      </c>
      <c r="C9" s="43">
        <v>29109.55</v>
      </c>
    </row>
    <row r="10" spans="1:3" ht="25.5">
      <c r="A10" s="41" t="s">
        <v>39</v>
      </c>
      <c r="B10" s="42" t="s">
        <v>20</v>
      </c>
      <c r="C10" s="43">
        <v>56145.14</v>
      </c>
    </row>
    <row r="11" spans="1:3">
      <c r="A11" s="41" t="s">
        <v>40</v>
      </c>
      <c r="B11" s="42" t="s">
        <v>22</v>
      </c>
      <c r="C11" s="44">
        <v>74232</v>
      </c>
    </row>
    <row r="12" spans="1:3">
      <c r="A12" s="41" t="s">
        <v>41</v>
      </c>
      <c r="B12" s="42" t="s">
        <v>26</v>
      </c>
      <c r="C12" s="45">
        <v>13746.22</v>
      </c>
    </row>
    <row r="22" spans="2:3">
      <c r="B22" s="46"/>
      <c r="C22" s="47"/>
    </row>
    <row r="23" spans="2:3">
      <c r="B23" s="48"/>
      <c r="C23" s="47"/>
    </row>
    <row r="24" spans="2:3">
      <c r="B24" s="46"/>
      <c r="C24" s="47"/>
    </row>
    <row r="25" spans="2:3">
      <c r="B25" s="48"/>
      <c r="C25" s="47"/>
    </row>
    <row r="26" spans="2:3">
      <c r="B26" s="48"/>
      <c r="C26" s="47"/>
    </row>
    <row r="27" spans="2:3">
      <c r="B27" s="49"/>
      <c r="C27" s="47"/>
    </row>
    <row r="28" spans="2:3">
      <c r="B28" s="48"/>
      <c r="C28" s="47"/>
    </row>
    <row r="29" spans="2:3">
      <c r="B29" s="48"/>
      <c r="C29" s="47"/>
    </row>
    <row r="30" spans="2:3">
      <c r="B30" s="46"/>
      <c r="C30" s="50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Лиджиева,16 "б"</vt:lpstr>
      <vt:lpstr>диаграмма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2014-04-03T06:05:43Z</dcterms:modified>
</cp:coreProperties>
</file>